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\Director\Projects\Travel Desk\"/>
    </mc:Choice>
  </mc:AlternateContent>
  <xr:revisionPtr revIDLastSave="0" documentId="8_{8AD2D22A-D703-4046-B33F-FC9370AE4B3D}" xr6:coauthVersionLast="28" xr6:coauthVersionMax="28" xr10:uidLastSave="{00000000-0000-0000-0000-000000000000}"/>
  <bookViews>
    <workbookView xWindow="0" yWindow="0" windowWidth="15750" windowHeight="22275" xr2:uid="{00000000-000D-0000-FFFF-FFFF00000000}"/>
  </bookViews>
  <sheets>
    <sheet name="Sheet1" sheetId="1" r:id="rId1"/>
  </sheets>
  <definedNames>
    <definedName name="CrCardPlusWarr1">Sheet1!$G$49:$G$57</definedName>
    <definedName name="CrCardPlusWarr2">Sheet1!$M$49:$M$57</definedName>
    <definedName name="CrCardPlusWarrTot">Sheet1!$N$57</definedName>
    <definedName name="Lodging">Sheet1!$K$15:$K$39</definedName>
    <definedName name="Meals">Sheet1!$L$15:$L$39</definedName>
    <definedName name="Miles">Sheet1!$H$15:$H$39</definedName>
    <definedName name="MiscExpense">Sheet1!$M$15:$M$39</definedName>
    <definedName name="_xlnm.Print_Area" localSheetId="0">Sheet1!$A$1:$N$157</definedName>
    <definedName name="Rate">Sheet1!$I$15:$I$39</definedName>
    <definedName name="Subtotal">Sheet1!$J$15:$J$39</definedName>
    <definedName name="Total">Sheet1!$N$15:$N$39</definedName>
    <definedName name="TotalTravelExp">Sheet1!$N$40</definedName>
    <definedName name="TravelAdvance">Sheet1!$N$42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N154" i="1"/>
  <c r="N137" i="1" s="1"/>
  <c r="M136" i="1"/>
  <c r="L136" i="1"/>
  <c r="K136" i="1"/>
  <c r="J135" i="1"/>
  <c r="N135" i="1" s="1"/>
  <c r="J134" i="1"/>
  <c r="N134" i="1" s="1"/>
  <c r="J133" i="1"/>
  <c r="N133" i="1" s="1"/>
  <c r="J132" i="1"/>
  <c r="N132" i="1" s="1"/>
  <c r="J131" i="1"/>
  <c r="N131" i="1" s="1"/>
  <c r="J130" i="1"/>
  <c r="N130" i="1" s="1"/>
  <c r="J129" i="1"/>
  <c r="N129" i="1" s="1"/>
  <c r="J128" i="1"/>
  <c r="N128" i="1" s="1"/>
  <c r="J127" i="1"/>
  <c r="N127" i="1" s="1"/>
  <c r="J126" i="1"/>
  <c r="N126" i="1" s="1"/>
  <c r="J125" i="1"/>
  <c r="B117" i="1"/>
  <c r="N57" i="1"/>
  <c r="N41" i="1" s="1"/>
  <c r="M40" i="1"/>
  <c r="L40" i="1"/>
  <c r="K40" i="1"/>
  <c r="J39" i="1"/>
  <c r="N39" i="1" s="1"/>
  <c r="J38" i="1"/>
  <c r="N38" i="1" s="1"/>
  <c r="J37" i="1"/>
  <c r="N37" i="1" s="1"/>
  <c r="J36" i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J23" i="1"/>
  <c r="N23" i="1" s="1"/>
  <c r="J22" i="1"/>
  <c r="N22" i="1" s="1"/>
  <c r="J21" i="1"/>
  <c r="N21" i="1" s="1"/>
  <c r="J20" i="1"/>
  <c r="N20" i="1" s="1"/>
  <c r="J19" i="1"/>
  <c r="N19" i="1" s="1"/>
  <c r="J18" i="1"/>
  <c r="N18" i="1" s="1"/>
  <c r="J17" i="1"/>
  <c r="N17" i="1" s="1"/>
  <c r="J16" i="1"/>
  <c r="N16" i="1" s="1"/>
  <c r="J15" i="1"/>
  <c r="N15" i="1" s="1"/>
  <c r="J136" i="1" l="1"/>
  <c r="J40" i="1"/>
  <c r="N125" i="1"/>
  <c r="N136" i="1" s="1"/>
  <c r="N139" i="1" s="1"/>
  <c r="N40" i="1"/>
  <c r="N44" i="1" s="1"/>
  <c r="N140" i="1" l="1"/>
  <c r="N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cx0148</author>
    <author>Mark Curtis</author>
  </authors>
  <commentList>
    <comment ref="A10" authorId="0" shapeId="0" xr:uid="{00000000-0006-0000-0000-000001000000}">
      <text>
        <r>
          <rPr>
            <sz val="11"/>
            <color indexed="81"/>
            <rFont val="Verdana"/>
            <family val="2"/>
          </rPr>
          <t>Any meals provided by the training or meeting can not be included in the per diem amount for meals for that day.</t>
        </r>
      </text>
    </comment>
    <comment ref="G12" authorId="0" shapeId="0" xr:uid="{00000000-0006-0000-0000-000002000000}">
      <text>
        <r>
          <rPr>
            <sz val="11"/>
            <color indexed="81"/>
            <rFont val="Verdana"/>
            <family val="2"/>
          </rPr>
          <t>CA- Commercial Air
PA - Personal Aircraft
PC- Personal Car
SC- State Car
SA - State Aircraft</t>
        </r>
      </text>
    </comment>
    <comment ref="H12" authorId="0" shapeId="0" xr:uid="{00000000-0006-0000-0000-000003000000}">
      <text>
        <r>
          <rPr>
            <sz val="11"/>
            <color indexed="81"/>
            <rFont val="Verdana"/>
            <family val="2"/>
          </rPr>
          <t>This is the miles traveled for Personal Car or Aircraft.
Input a "1" if the travel is commercial transportation.</t>
        </r>
        <r>
          <rPr>
            <sz val="11"/>
            <color indexed="12"/>
            <rFont val="Verdana"/>
            <family val="2"/>
          </rPr>
          <t xml:space="preserve">
</t>
        </r>
      </text>
    </comment>
    <comment ref="I12" authorId="0" shapeId="0" xr:uid="{00000000-0006-0000-0000-000004000000}">
      <text>
        <r>
          <rPr>
            <sz val="11"/>
            <color indexed="81"/>
            <rFont val="Verdana"/>
            <family val="2"/>
          </rPr>
          <t>This is the allowable mileage rate per the above travel regulations.
If the travel is Commercial transportation input the fare.</t>
        </r>
      </text>
    </comment>
    <comment ref="K12" authorId="0" shapeId="0" xr:uid="{00000000-0006-0000-0000-000005000000}">
      <text>
        <r>
          <rPr>
            <sz val="11"/>
            <color indexed="81"/>
            <rFont val="Verdana"/>
            <family val="2"/>
          </rPr>
          <t>Actual Reimbusable lodging amount (including taxes)</t>
        </r>
      </text>
    </comment>
    <comment ref="L12" authorId="0" shapeId="0" xr:uid="{00000000-0006-0000-0000-000006000000}">
      <text>
        <r>
          <rPr>
            <sz val="11"/>
            <color indexed="81"/>
            <rFont val="Verdana"/>
            <family val="2"/>
          </rPr>
          <t>Note, any meals included in the cost of registration/training can not be claimed in Per Diem calculation.</t>
        </r>
      </text>
    </comment>
    <comment ref="M12" authorId="0" shapeId="0" xr:uid="{00000000-0006-0000-0000-000007000000}">
      <text>
        <r>
          <rPr>
            <sz val="11"/>
            <color indexed="81"/>
            <rFont val="Verdana"/>
            <family val="2"/>
          </rPr>
          <t>Any Other expense $25 or more requires a receipt, unless the item is charged on a credit card or paid by warrant, then the receipt would be kept with the credit card or warrant.
Registration fees may be included in this category.</t>
        </r>
      </text>
    </comment>
    <comment ref="N41" authorId="0" shapeId="0" xr:uid="{00000000-0006-0000-0000-000008000000}">
      <text>
        <r>
          <rPr>
            <sz val="11"/>
            <color indexed="81"/>
            <rFont val="Verdana"/>
            <family val="2"/>
          </rPr>
          <t>This amount is input from itemization below.
This is the total amount of your expenses listed that are charged on the credit card or paid by warrant.</t>
        </r>
        <r>
          <rPr>
            <b/>
            <sz val="11"/>
            <color indexed="81"/>
            <rFont val="Verdana"/>
            <family val="2"/>
          </rPr>
          <t xml:space="preserve">  
</t>
        </r>
        <r>
          <rPr>
            <sz val="11"/>
            <color indexed="81"/>
            <rFont val="Verdana"/>
            <family val="2"/>
          </rPr>
          <t>Note: The receipts still stay with the credit card statements (accounts payable).</t>
        </r>
      </text>
    </comment>
    <comment ref="N42" authorId="0" shapeId="0" xr:uid="{00000000-0006-0000-0000-000009000000}">
      <text>
        <r>
          <rPr>
            <sz val="11"/>
            <color indexed="81"/>
            <rFont val="Verdana"/>
            <family val="2"/>
          </rPr>
          <t>Include any amount of non-permanent advance received either through payroll or a warrant.</t>
        </r>
      </text>
    </comment>
    <comment ref="F48" authorId="0" shapeId="0" xr:uid="{00000000-0006-0000-0000-00000A000000}">
      <text>
        <r>
          <rPr>
            <sz val="11"/>
            <color indexed="81"/>
            <rFont val="Verdana"/>
            <family val="2"/>
          </rPr>
          <t>Input name on credit card if different than the person traveling.</t>
        </r>
      </text>
    </comment>
    <comment ref="N57" authorId="1" shapeId="0" xr:uid="{00000000-0006-0000-0000-00000B000000}">
      <text>
        <r>
          <rPr>
            <sz val="11"/>
            <color indexed="81"/>
            <rFont val="Verdana"/>
            <family val="2"/>
          </rPr>
          <t>Total credit card and warrant charges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4" authorId="1" shapeId="0" xr:uid="{00000000-0006-0000-0000-00000C000000}">
      <text>
        <r>
          <rPr>
            <b/>
            <sz val="10"/>
            <color indexed="81"/>
            <rFont val="Verdana"/>
            <family val="2"/>
          </rPr>
          <t>Note: Enter the times (departure and arrival) based on the same time zone.</t>
        </r>
        <r>
          <rPr>
            <sz val="11"/>
            <color indexed="81"/>
            <rFont val="Verdana"/>
            <family val="2"/>
          </rPr>
          <t xml:space="preserve">
</t>
        </r>
      </text>
    </comment>
    <comment ref="A120" authorId="0" shapeId="0" xr:uid="{00000000-0006-0000-0000-00000D000000}">
      <text>
        <r>
          <rPr>
            <sz val="11"/>
            <color indexed="81"/>
            <rFont val="Verdana"/>
            <family val="2"/>
          </rPr>
          <t>Any meals provided by the training or meeting can not be included in the per diem amount for meals for that day.</t>
        </r>
      </text>
    </comment>
    <comment ref="G122" authorId="0" shapeId="0" xr:uid="{00000000-0006-0000-0000-00000E000000}">
      <text>
        <r>
          <rPr>
            <sz val="11"/>
            <color indexed="81"/>
            <rFont val="Verdana"/>
            <family val="2"/>
          </rPr>
          <t>CA- Commercial Air
PA - Personal Aircraft
PC- Personal Car
SC- State Car
SA - State Aircraft</t>
        </r>
      </text>
    </comment>
    <comment ref="H122" authorId="0" shapeId="0" xr:uid="{00000000-0006-0000-0000-00000F000000}">
      <text>
        <r>
          <rPr>
            <sz val="11"/>
            <color indexed="81"/>
            <rFont val="Verdana"/>
            <family val="2"/>
          </rPr>
          <t>This is the miles traveled for Personal Car or Aircraft.
Input a "1" if the travel is commercial transportation.</t>
        </r>
        <r>
          <rPr>
            <sz val="11"/>
            <color indexed="12"/>
            <rFont val="Verdana"/>
            <family val="2"/>
          </rPr>
          <t xml:space="preserve">
</t>
        </r>
      </text>
    </comment>
    <comment ref="I122" authorId="0" shapeId="0" xr:uid="{00000000-0006-0000-0000-000010000000}">
      <text>
        <r>
          <rPr>
            <sz val="11"/>
            <color indexed="81"/>
            <rFont val="Verdana"/>
            <family val="2"/>
          </rPr>
          <t>This is the allowable mileage rate per the above travel regulations.
If the travel is Commercial transportation input the fare.</t>
        </r>
      </text>
    </comment>
    <comment ref="K122" authorId="0" shapeId="0" xr:uid="{00000000-0006-0000-0000-000011000000}">
      <text>
        <r>
          <rPr>
            <sz val="11"/>
            <color indexed="81"/>
            <rFont val="Verdana"/>
            <family val="2"/>
          </rPr>
          <t>Actual Reimbusable lodging amount (including taxes)</t>
        </r>
      </text>
    </comment>
    <comment ref="L122" authorId="0" shapeId="0" xr:uid="{00000000-0006-0000-0000-000012000000}">
      <text>
        <r>
          <rPr>
            <sz val="11"/>
            <color indexed="81"/>
            <rFont val="Verdana"/>
            <family val="2"/>
          </rPr>
          <t>Note, any meals included in the cost of registration/training can not be claimed in Per Diem calculation.</t>
        </r>
      </text>
    </comment>
    <comment ref="M122" authorId="0" shapeId="0" xr:uid="{00000000-0006-0000-0000-000013000000}">
      <text>
        <r>
          <rPr>
            <sz val="11"/>
            <color indexed="81"/>
            <rFont val="Verdana"/>
            <family val="2"/>
          </rPr>
          <t>Any Other expense $25 or more requires a receipt, unless the item is charged on a credit card or paid by warrant, then the receipt would be kept with the credit card or warrant.
Registration fees may be included in this category.</t>
        </r>
      </text>
    </comment>
    <comment ref="N137" authorId="0" shapeId="0" xr:uid="{00000000-0006-0000-0000-000014000000}">
      <text>
        <r>
          <rPr>
            <sz val="11"/>
            <color indexed="81"/>
            <rFont val="Verdana"/>
            <family val="2"/>
          </rPr>
          <t>This amount is input from itemization below.
This is the total amount of your expenses listed that are charged on the credit card, or paid by warrant.</t>
        </r>
        <r>
          <rPr>
            <b/>
            <sz val="11"/>
            <color indexed="81"/>
            <rFont val="Verdana"/>
            <family val="2"/>
          </rPr>
          <t xml:space="preserve">  
</t>
        </r>
        <r>
          <rPr>
            <sz val="11"/>
            <color indexed="81"/>
            <rFont val="Verdana"/>
            <family val="2"/>
          </rPr>
          <t>Note: The receipts still stay with the credit card statements (accounts payable).</t>
        </r>
      </text>
    </comment>
    <comment ref="N138" authorId="0" shapeId="0" xr:uid="{00000000-0006-0000-0000-000015000000}">
      <text>
        <r>
          <rPr>
            <sz val="11"/>
            <color indexed="81"/>
            <rFont val="Verdana"/>
            <family val="2"/>
          </rPr>
          <t>Include any amount of non-permanent advance received either through payroll or a warrant.</t>
        </r>
      </text>
    </comment>
    <comment ref="F144" authorId="0" shapeId="0" xr:uid="{00000000-0006-0000-0000-000016000000}">
      <text>
        <r>
          <rPr>
            <sz val="11"/>
            <color indexed="81"/>
            <rFont val="Verdana"/>
            <family val="2"/>
          </rPr>
          <t>Input name on credit card if different than the person traveling.</t>
        </r>
      </text>
    </comment>
    <comment ref="N154" authorId="1" shapeId="0" xr:uid="{00000000-0006-0000-0000-000017000000}">
      <text>
        <r>
          <rPr>
            <sz val="11"/>
            <color indexed="81"/>
            <rFont val="Verdana"/>
            <family val="2"/>
          </rPr>
          <t>Total credit card and warrant charges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<sst xmlns="http://schemas.openxmlformats.org/spreadsheetml/2006/main" count="196" uniqueCount="127">
  <si>
    <t>TRAVEL EXPENSE VOUCHER</t>
  </si>
  <si>
    <t>STATE OF MONTANA</t>
  </si>
  <si>
    <t>Employee</t>
  </si>
  <si>
    <t>Non-Employee Travel</t>
  </si>
  <si>
    <t>Name</t>
  </si>
  <si>
    <t>Date</t>
  </si>
  <si>
    <t>Employee No</t>
  </si>
  <si>
    <t>Address</t>
  </si>
  <si>
    <t>Month/Yr</t>
  </si>
  <si>
    <t>Dept</t>
  </si>
  <si>
    <t>Org</t>
  </si>
  <si>
    <t>List meals provided</t>
  </si>
  <si>
    <t xml:space="preserve">Purpose </t>
  </si>
  <si>
    <t>Dates</t>
  </si>
  <si>
    <t>Depart Time</t>
  </si>
  <si>
    <t>am</t>
  </si>
  <si>
    <t>Arrive Time</t>
  </si>
  <si>
    <t>Description/Destination</t>
  </si>
  <si>
    <t>Mode of Travel</t>
  </si>
  <si>
    <t>Miles</t>
  </si>
  <si>
    <t>Rate</t>
  </si>
  <si>
    <t>Subtotal</t>
  </si>
  <si>
    <t>Lodging</t>
  </si>
  <si>
    <t>Meals      Per Diem</t>
  </si>
  <si>
    <t>Other Expense</t>
  </si>
  <si>
    <t>Total</t>
  </si>
  <si>
    <t>pm</t>
  </si>
  <si>
    <t>Total Travel Expenses</t>
  </si>
  <si>
    <t>Less Total Amount Charged On Credit Card (Warrant)</t>
  </si>
  <si>
    <t>Less Non-Permanent Travel Advance</t>
  </si>
  <si>
    <t>Due to Employee/Non-Employee</t>
  </si>
  <si>
    <t>Due to State</t>
  </si>
  <si>
    <t>Other Exp Description</t>
  </si>
  <si>
    <t xml:space="preserve">Itemization of State Credit Card and Warrant (W) Charges </t>
  </si>
  <si>
    <t>Item</t>
  </si>
  <si>
    <t>Name on CC if Different</t>
  </si>
  <si>
    <t>Amt</t>
  </si>
  <si>
    <t>CC Name</t>
  </si>
  <si>
    <t>Employee/Non-Employee Signature &amp; Date</t>
  </si>
  <si>
    <t>Supervisor Signature &amp; Date</t>
  </si>
  <si>
    <t>I herby certify this is a valid travel claim to the State of Montana in accordance with all Statutes and Administrative Rules and Procedures.</t>
  </si>
  <si>
    <t>I approve, and certify this is a valid travel claim to the State of Montana in accordance with all Statutes and Administrative Rules and Procedures.</t>
  </si>
  <si>
    <t>NOTE: This form must be completed and filed within three months after incurring the travel expenses, otherwise the right to reimbursement will be waived.  SEE INSTRUCTIONS ON FOLLOWING PAGE…</t>
  </si>
  <si>
    <t>INSTRUCTIONS FOR TRAVEL EXPENSE VOUCHER</t>
  </si>
  <si>
    <r>
      <t xml:space="preserve">NOTE: If the least-cost method of travel is not used, you </t>
    </r>
    <r>
      <rPr>
        <b/>
        <u val="double"/>
        <sz val="14"/>
        <rFont val="Comic Sans MS"/>
        <family val="4"/>
      </rPr>
      <t>MUST</t>
    </r>
    <r>
      <rPr>
        <b/>
        <sz val="14"/>
        <rFont val="Comic Sans MS"/>
        <family val="4"/>
      </rPr>
      <t xml:space="preserve"> attach justification.</t>
    </r>
  </si>
  <si>
    <t>1)</t>
  </si>
  <si>
    <t xml:space="preserve">Employee Number  </t>
  </si>
  <si>
    <t>2)</t>
  </si>
  <si>
    <t xml:space="preserve">Address </t>
  </si>
  <si>
    <t>Required for employee and non-employee travel.</t>
  </si>
  <si>
    <t>3)</t>
  </si>
  <si>
    <t xml:space="preserve">Month/Year  </t>
  </si>
  <si>
    <t>Month and year of travel.</t>
  </si>
  <si>
    <t>4)</t>
  </si>
  <si>
    <t>Department</t>
  </si>
  <si>
    <t>Department where the employee/non-employee works.</t>
  </si>
  <si>
    <t>5)</t>
  </si>
  <si>
    <t xml:space="preserve">Org </t>
  </si>
  <si>
    <t>Input the org if it is different than the department's default org.</t>
  </si>
  <si>
    <t>6)</t>
  </si>
  <si>
    <t xml:space="preserve">Meals Provided </t>
  </si>
  <si>
    <t>List any meals included in the training/meetings.</t>
  </si>
  <si>
    <t>7)</t>
  </si>
  <si>
    <t>Explain reason for the travel: where and why.</t>
  </si>
  <si>
    <t>8)</t>
  </si>
  <si>
    <t xml:space="preserve">Dates </t>
  </si>
  <si>
    <t>Dates of the travel/expense.</t>
  </si>
  <si>
    <t>9)</t>
  </si>
  <si>
    <t xml:space="preserve">Departure time </t>
  </si>
  <si>
    <t>Time of departure from home or the office, not airport departure time.</t>
  </si>
  <si>
    <t>10)</t>
  </si>
  <si>
    <t xml:space="preserve">Arrival Time </t>
  </si>
  <si>
    <t>Time of arrival at final destination (e.g., hotel or office, not airport arrival time).</t>
  </si>
  <si>
    <t>11)</t>
  </si>
  <si>
    <t>Destination or a description of the charge listed.</t>
  </si>
  <si>
    <t>12)</t>
  </si>
  <si>
    <t xml:space="preserve">Mode of Travel </t>
  </si>
  <si>
    <t>Method of travel. Examples:</t>
  </si>
  <si>
    <t>CA - Commercial Air (Plane): must include amount of ticket in "Rate" and 1 in "Miles".</t>
  </si>
  <si>
    <t>PA - Personal Aircraft</t>
  </si>
  <si>
    <t>PC - Personal Car (not a motor pool or rental car)</t>
  </si>
  <si>
    <t>SA - State Aircraft</t>
  </si>
  <si>
    <t xml:space="preserve">SC - State Car (car, truck, mini van, etc.)          </t>
  </si>
  <si>
    <t>13)</t>
  </si>
  <si>
    <t xml:space="preserve">Miles </t>
  </si>
  <si>
    <t>For travel in a personal car or aircraft, list the total miles traveled (nearest tenth of a mile). Input "1" for commercial transportation.</t>
  </si>
  <si>
    <t>14)</t>
  </si>
  <si>
    <t xml:space="preserve">Rate </t>
  </si>
  <si>
    <t>Rate received per mile or the cost of the commercial transportation (see travel regulations for current rates, web page link above).</t>
  </si>
  <si>
    <t>15)</t>
  </si>
  <si>
    <t xml:space="preserve">Lodging </t>
  </si>
  <si>
    <t>Amount paid for lodging including tax (movies, phone charges, room service excluded).</t>
  </si>
  <si>
    <t>16)</t>
  </si>
  <si>
    <t xml:space="preserve">Meals </t>
  </si>
  <si>
    <t>Amount of per diem entitled to (not the actual cost); meals provided are not allowable.</t>
  </si>
  <si>
    <t>17)</t>
  </si>
  <si>
    <t>Allowable expenses that are not listed anywhere else. If any item is $25 or more, a receipt must must be attached, unless the receipt is with the state credit card/invoice claim. Agencies may choose to include registration fees as part of this category.</t>
  </si>
  <si>
    <t>18)</t>
  </si>
  <si>
    <t>Amount Charged on State Credit Card</t>
  </si>
  <si>
    <t>This will populate from the itemization below.</t>
  </si>
  <si>
    <t>19)</t>
  </si>
  <si>
    <t xml:space="preserve">Non-Permanent Travel Advance </t>
  </si>
  <si>
    <t>List amount of non-permanent advance received (warrant or payroll).</t>
  </si>
  <si>
    <t>20)</t>
  </si>
  <si>
    <t>List all charges on state credit card or warrant (e.g., registration, lodging, rental car, airline, etc.). For items charged on a state credit card or paid by a warrant, the receipt/invoice should be kept with the credit card/invoice claim.</t>
  </si>
  <si>
    <t>Example: Travel to Boston on 3/15/05 for training. $100 travel advance was received through payroll. Travel costs were: 
     airline ticket for $695 paid by state credit card on 1/15/05
     shuttle cost of $10 each way (3/15/05, 3/18/05)
     $75 dinner paid by state credit card on 3/16/05
     lodging (including taxes) of $110 per night (3/15/05, 3/16/05, 3/17/05) paid by state credit card on 3/17/05
     room service for $106 (meals per diem) paid by state credit card on 3/17/05
     car rental of $150 paid by state credit card on 3/18/05
     parking at airport for $10 on 3/18/05</t>
  </si>
  <si>
    <t>John Q Employee</t>
  </si>
  <si>
    <t>0096358</t>
  </si>
  <si>
    <t>123 Any Street; Any Town, MT 12345</t>
  </si>
  <si>
    <t>Department of Administration</t>
  </si>
  <si>
    <t>Lunch 3/16/05</t>
  </si>
  <si>
    <t>Travel to Boston for conference 3/15/05 through 3/18/05.</t>
  </si>
  <si>
    <t>Airline ticket</t>
  </si>
  <si>
    <t>Helena to Boston</t>
  </si>
  <si>
    <t>CA</t>
  </si>
  <si>
    <t>Lodging &amp; per diem</t>
  </si>
  <si>
    <t>Boston to Helena</t>
  </si>
  <si>
    <t>Car Rental - $150 (3/18/05); Shuttle - $20 (3/15/05, 3/18/05); Airport Parking - $10 (3/18/05)</t>
  </si>
  <si>
    <t>Car Rental</t>
  </si>
  <si>
    <t>Airline Ticket</t>
  </si>
  <si>
    <t>Smith</t>
  </si>
  <si>
    <t>Dinner</t>
  </si>
  <si>
    <t>Lodging (including room service)</t>
  </si>
  <si>
    <t>http://doa.mt.gov/employee-travel</t>
  </si>
  <si>
    <t>FOR PER DIEM RATES and TRAVEL POLICIES, GO TO:</t>
  </si>
  <si>
    <t>As on your state badge.</t>
  </si>
  <si>
    <t xml:space="preserve">Itemization of State CreditCard/Warrant Chgs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</si>
</sst>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d\,\ yyyy"/>
    <numFmt numFmtId="165" formatCode="mmmm\ d\,\ yyyy"/>
    <numFmt numFmtId="166" formatCode="000\-00\-0000"/>
    <numFmt numFmtId="167" formatCode="mmm/yyyy"/>
    <numFmt numFmtId="168" formatCode="m/d/yy"/>
    <numFmt numFmtId="169" formatCode="_(* #,##0.0_);_(* \(#,##0.0\);_(* &quot;-&quot;?_);_(@_)"/>
    <numFmt numFmtId="170" formatCode="_(* #,##0.00_);_(* \(#,##0.00\);_(* &quot;&quot;??_);_(@_)"/>
    <numFmt numFmtId="171" formatCode="mm/dd/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6"/>
      <name val="Arial Black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color indexed="12"/>
      <name val="Verdana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Comic Sans MS"/>
      <family val="4"/>
    </font>
    <font>
      <b/>
      <u val="double"/>
      <sz val="14"/>
      <name val="Comic Sans MS"/>
      <family val="4"/>
    </font>
    <font>
      <b/>
      <sz val="14"/>
      <color indexed="10"/>
      <name val="Comic Sans MS"/>
      <family val="4"/>
    </font>
    <font>
      <b/>
      <sz val="11"/>
      <name val="Verdana"/>
      <family val="2"/>
    </font>
    <font>
      <sz val="11"/>
      <name val="Verdana"/>
      <family val="2"/>
    </font>
    <font>
      <b/>
      <sz val="11"/>
      <color indexed="8"/>
      <name val="Verdana"/>
      <family val="2"/>
    </font>
    <font>
      <sz val="11"/>
      <name val="Arial"/>
      <family val="2"/>
    </font>
    <font>
      <b/>
      <sz val="11"/>
      <color indexed="12"/>
      <name val="Verdana"/>
      <family val="2"/>
    </font>
    <font>
      <b/>
      <sz val="10"/>
      <color indexed="10"/>
      <name val="Arial Baltic"/>
      <family val="2"/>
      <charset val="186"/>
    </font>
    <font>
      <b/>
      <sz val="11"/>
      <name val="Arial Baltic"/>
      <family val="2"/>
      <charset val="186"/>
    </font>
    <font>
      <i/>
      <sz val="12"/>
      <name val="Verdana"/>
      <family val="2"/>
    </font>
    <font>
      <sz val="8"/>
      <name val="Arial"/>
      <family val="2"/>
    </font>
    <font>
      <sz val="11"/>
      <color indexed="81"/>
      <name val="Verdana"/>
      <family val="2"/>
    </font>
    <font>
      <sz val="11"/>
      <color indexed="12"/>
      <name val="Verdana"/>
      <family val="2"/>
    </font>
    <font>
      <b/>
      <sz val="11"/>
      <color indexed="81"/>
      <name val="Verdana"/>
      <family val="2"/>
    </font>
    <font>
      <sz val="8"/>
      <color indexed="81"/>
      <name val="Tahoma"/>
      <family val="2"/>
    </font>
    <font>
      <b/>
      <sz val="10"/>
      <color indexed="81"/>
      <name val="Verdana"/>
      <family val="2"/>
    </font>
    <font>
      <b/>
      <u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lightDown">
        <bgColor theme="2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22"/>
      </bottom>
      <diagonal/>
    </border>
    <border>
      <left/>
      <right/>
      <top/>
      <bottom style="double">
        <color indexed="22"/>
      </bottom>
      <diagonal/>
    </border>
    <border>
      <left/>
      <right style="thin">
        <color indexed="64"/>
      </right>
      <top/>
      <bottom style="double">
        <color indexed="22"/>
      </bottom>
      <diagonal/>
    </border>
    <border>
      <left style="thin">
        <color indexed="64"/>
      </left>
      <right/>
      <top/>
      <bottom style="double">
        <color indexed="22"/>
      </bottom>
      <diagonal/>
    </border>
    <border>
      <left/>
      <right style="medium">
        <color indexed="64"/>
      </right>
      <top/>
      <bottom style="double">
        <color indexed="22"/>
      </bottom>
      <diagonal/>
    </border>
    <border>
      <left style="medium">
        <color indexed="64"/>
      </left>
      <right/>
      <top style="double">
        <color indexed="22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64"/>
      </bottom>
      <diagonal/>
    </border>
    <border>
      <left/>
      <right style="thin">
        <color indexed="64"/>
      </right>
      <top style="double">
        <color indexed="22"/>
      </top>
      <bottom style="thin">
        <color indexed="64"/>
      </bottom>
      <diagonal/>
    </border>
    <border>
      <left style="thin">
        <color indexed="64"/>
      </left>
      <right/>
      <top style="double">
        <color indexed="22"/>
      </top>
      <bottom style="thin">
        <color indexed="64"/>
      </bottom>
      <diagonal/>
    </border>
    <border>
      <left/>
      <right style="medium">
        <color indexed="64"/>
      </right>
      <top style="double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310">
    <xf numFmtId="0" fontId="0" fillId="0" borderId="0" xfId="0"/>
    <xf numFmtId="0" fontId="0" fillId="0" borderId="12" xfId="0" applyBorder="1"/>
    <xf numFmtId="0" fontId="0" fillId="0" borderId="16" xfId="0" applyBorder="1"/>
    <xf numFmtId="0" fontId="0" fillId="0" borderId="12" xfId="0" applyBorder="1" applyAlignment="1"/>
    <xf numFmtId="49" fontId="0" fillId="0" borderId="15" xfId="0" applyNumberFormat="1" applyBorder="1" applyAlignment="1" applyProtection="1">
      <protection locked="0"/>
    </xf>
    <xf numFmtId="0" fontId="0" fillId="0" borderId="23" xfId="0" applyBorder="1"/>
    <xf numFmtId="0" fontId="0" fillId="0" borderId="25" xfId="0" applyBorder="1"/>
    <xf numFmtId="0" fontId="6" fillId="0" borderId="29" xfId="0" applyFont="1" applyBorder="1" applyAlignment="1" applyProtection="1"/>
    <xf numFmtId="0" fontId="6" fillId="0" borderId="22" xfId="0" applyFont="1" applyBorder="1" applyAlignment="1" applyProtection="1"/>
    <xf numFmtId="0" fontId="6" fillId="0" borderId="22" xfId="0" applyFont="1" applyBorder="1" applyAlignment="1"/>
    <xf numFmtId="0" fontId="6" fillId="0" borderId="29" xfId="0" applyFont="1" applyBorder="1" applyAlignment="1" applyProtection="1">
      <alignment vertical="top" wrapText="1"/>
    </xf>
    <xf numFmtId="0" fontId="6" fillId="0" borderId="41" xfId="0" applyFont="1" applyBorder="1" applyAlignment="1">
      <alignment horizontal="center"/>
    </xf>
    <xf numFmtId="168" fontId="0" fillId="0" borderId="43" xfId="0" applyNumberFormat="1" applyBorder="1" applyProtection="1">
      <protection locked="0"/>
    </xf>
    <xf numFmtId="20" fontId="0" fillId="0" borderId="44" xfId="0" applyNumberFormat="1" applyBorder="1" applyProtection="1">
      <protection locked="0"/>
    </xf>
    <xf numFmtId="49" fontId="0" fillId="0" borderId="44" xfId="0" applyNumberFormat="1" applyBorder="1" applyProtection="1">
      <protection locked="0"/>
    </xf>
    <xf numFmtId="169" fontId="0" fillId="0" borderId="44" xfId="0" applyNumberFormat="1" applyBorder="1" applyProtection="1">
      <protection locked="0"/>
    </xf>
    <xf numFmtId="0" fontId="0" fillId="0" borderId="44" xfId="0" applyNumberFormat="1" applyBorder="1" applyProtection="1">
      <protection locked="0"/>
    </xf>
    <xf numFmtId="170" fontId="6" fillId="3" borderId="44" xfId="0" applyNumberFormat="1" applyFont="1" applyFill="1" applyBorder="1"/>
    <xf numFmtId="43" fontId="1" fillId="0" borderId="44" xfId="2" applyNumberFormat="1" applyFont="1" applyBorder="1" applyProtection="1">
      <protection locked="0"/>
    </xf>
    <xf numFmtId="170" fontId="6" fillId="3" borderId="45" xfId="0" applyNumberFormat="1" applyFont="1" applyFill="1" applyBorder="1"/>
    <xf numFmtId="168" fontId="0" fillId="0" borderId="46" xfId="0" applyNumberFormat="1" applyBorder="1" applyProtection="1">
      <protection locked="0"/>
    </xf>
    <xf numFmtId="20" fontId="0" fillId="0" borderId="47" xfId="0" applyNumberFormat="1" applyBorder="1" applyProtection="1">
      <protection locked="0"/>
    </xf>
    <xf numFmtId="49" fontId="0" fillId="0" borderId="47" xfId="0" applyNumberFormat="1" applyBorder="1" applyProtection="1">
      <protection locked="0"/>
    </xf>
    <xf numFmtId="169" fontId="0" fillId="0" borderId="47" xfId="0" applyNumberFormat="1" applyBorder="1" applyProtection="1">
      <protection locked="0"/>
    </xf>
    <xf numFmtId="0" fontId="0" fillId="0" borderId="47" xfId="0" applyNumberFormat="1" applyBorder="1" applyProtection="1">
      <protection locked="0"/>
    </xf>
    <xf numFmtId="43" fontId="1" fillId="0" borderId="47" xfId="1" applyNumberFormat="1" applyFont="1" applyBorder="1" applyProtection="1">
      <protection locked="0"/>
    </xf>
    <xf numFmtId="43" fontId="6" fillId="3" borderId="47" xfId="0" applyNumberFormat="1" applyFont="1" applyFill="1" applyBorder="1"/>
    <xf numFmtId="43" fontId="6" fillId="3" borderId="47" xfId="2" applyNumberFormat="1" applyFont="1" applyFill="1" applyBorder="1"/>
    <xf numFmtId="43" fontId="6" fillId="3" borderId="48" xfId="0" applyNumberFormat="1" applyFont="1" applyFill="1" applyBorder="1"/>
    <xf numFmtId="43" fontId="6" fillId="3" borderId="48" xfId="0" applyNumberFormat="1" applyFont="1" applyFill="1" applyBorder="1" applyProtection="1">
      <protection locked="0"/>
    </xf>
    <xf numFmtId="171" fontId="9" fillId="0" borderId="40" xfId="0" applyNumberFormat="1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9" fillId="0" borderId="56" xfId="0" applyFont="1" applyBorder="1" applyAlignment="1" applyProtection="1">
      <alignment horizontal="center"/>
    </xf>
    <xf numFmtId="0" fontId="9" fillId="0" borderId="41" xfId="0" applyFont="1" applyBorder="1" applyAlignment="1" applyProtection="1">
      <alignment horizontal="center"/>
    </xf>
    <xf numFmtId="168" fontId="10" fillId="0" borderId="43" xfId="0" applyNumberFormat="1" applyFont="1" applyBorder="1" applyAlignment="1" applyProtection="1">
      <protection locked="0"/>
    </xf>
    <xf numFmtId="49" fontId="10" fillId="0" borderId="44" xfId="0" applyNumberFormat="1" applyFont="1" applyBorder="1" applyAlignment="1" applyProtection="1">
      <protection locked="0"/>
    </xf>
    <xf numFmtId="43" fontId="10" fillId="0" borderId="44" xfId="1" applyFont="1" applyBorder="1" applyAlignment="1" applyProtection="1">
      <protection locked="0"/>
    </xf>
    <xf numFmtId="168" fontId="10" fillId="0" borderId="44" xfId="0" applyNumberFormat="1" applyFont="1" applyBorder="1" applyAlignment="1" applyProtection="1">
      <protection locked="0"/>
    </xf>
    <xf numFmtId="168" fontId="10" fillId="0" borderId="46" xfId="0" applyNumberFormat="1" applyFont="1" applyBorder="1" applyAlignment="1" applyProtection="1">
      <protection locked="0"/>
    </xf>
    <xf numFmtId="49" fontId="10" fillId="0" borderId="47" xfId="0" applyNumberFormat="1" applyFont="1" applyBorder="1" applyAlignment="1" applyProtection="1">
      <protection locked="0"/>
    </xf>
    <xf numFmtId="168" fontId="10" fillId="0" borderId="47" xfId="0" applyNumberFormat="1" applyFont="1" applyBorder="1" applyAlignment="1" applyProtection="1">
      <protection locked="0"/>
    </xf>
    <xf numFmtId="43" fontId="10" fillId="0" borderId="47" xfId="1" applyFont="1" applyBorder="1" applyAlignment="1" applyProtection="1">
      <protection locked="0"/>
    </xf>
    <xf numFmtId="168" fontId="10" fillId="0" borderId="61" xfId="0" applyNumberFormat="1" applyFont="1" applyBorder="1" applyAlignment="1" applyProtection="1">
      <protection locked="0"/>
    </xf>
    <xf numFmtId="49" fontId="10" fillId="0" borderId="63" xfId="0" applyNumberFormat="1" applyFont="1" applyBorder="1" applyAlignment="1" applyProtection="1">
      <protection locked="0"/>
    </xf>
    <xf numFmtId="43" fontId="10" fillId="0" borderId="64" xfId="1" applyFont="1" applyBorder="1" applyAlignment="1" applyProtection="1">
      <protection locked="0"/>
    </xf>
    <xf numFmtId="168" fontId="10" fillId="0" borderId="64" xfId="0" applyNumberFormat="1" applyFont="1" applyBorder="1" applyAlignment="1" applyProtection="1">
      <protection locked="0"/>
    </xf>
    <xf numFmtId="43" fontId="11" fillId="3" borderId="28" xfId="2" applyNumberFormat="1" applyFont="1" applyFill="1" applyBorder="1" applyAlignment="1" applyProtection="1">
      <alignment wrapText="1"/>
    </xf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/>
    <xf numFmtId="0" fontId="22" fillId="0" borderId="0" xfId="0" applyFont="1" applyAlignment="1"/>
    <xf numFmtId="0" fontId="24" fillId="0" borderId="0" xfId="0" applyFont="1" applyFill="1" applyAlignment="1">
      <alignment vertical="top"/>
    </xf>
    <xf numFmtId="0" fontId="0" fillId="0" borderId="12" xfId="0" applyBorder="1" applyProtection="1"/>
    <xf numFmtId="0" fontId="0" fillId="0" borderId="16" xfId="0" applyBorder="1" applyProtection="1"/>
    <xf numFmtId="0" fontId="0" fillId="0" borderId="20" xfId="0" applyBorder="1" applyProtection="1"/>
    <xf numFmtId="0" fontId="0" fillId="0" borderId="22" xfId="0" applyBorder="1" applyProtection="1"/>
    <xf numFmtId="0" fontId="6" fillId="0" borderId="25" xfId="0" applyFont="1" applyBorder="1" applyProtection="1"/>
    <xf numFmtId="0" fontId="0" fillId="0" borderId="25" xfId="0" applyBorder="1" applyProtection="1"/>
    <xf numFmtId="0" fontId="6" fillId="0" borderId="41" xfId="0" applyFont="1" applyBorder="1" applyAlignment="1" applyProtection="1">
      <alignment horizontal="center"/>
    </xf>
    <xf numFmtId="168" fontId="0" fillId="0" borderId="46" xfId="0" applyNumberFormat="1" applyBorder="1" applyProtection="1"/>
    <xf numFmtId="20" fontId="0" fillId="0" borderId="47" xfId="0" applyNumberFormat="1" applyBorder="1" applyProtection="1"/>
    <xf numFmtId="49" fontId="0" fillId="0" borderId="47" xfId="0" applyNumberFormat="1" applyBorder="1" applyProtection="1"/>
    <xf numFmtId="169" fontId="0" fillId="0" borderId="47" xfId="0" applyNumberFormat="1" applyBorder="1" applyProtection="1"/>
    <xf numFmtId="0" fontId="0" fillId="0" borderId="47" xfId="0" applyBorder="1" applyProtection="1"/>
    <xf numFmtId="170" fontId="6" fillId="3" borderId="44" xfId="0" applyNumberFormat="1" applyFont="1" applyFill="1" applyBorder="1" applyProtection="1"/>
    <xf numFmtId="43" fontId="1" fillId="0" borderId="47" xfId="1" applyNumberFormat="1" applyFont="1" applyBorder="1" applyProtection="1"/>
    <xf numFmtId="170" fontId="6" fillId="3" borderId="45" xfId="0" applyNumberFormat="1" applyFont="1" applyFill="1" applyBorder="1" applyProtection="1"/>
    <xf numFmtId="43" fontId="6" fillId="3" borderId="47" xfId="0" applyNumberFormat="1" applyFont="1" applyFill="1" applyBorder="1" applyProtection="1"/>
    <xf numFmtId="43" fontId="6" fillId="3" borderId="47" xfId="2" applyNumberFormat="1" applyFont="1" applyFill="1" applyBorder="1" applyProtection="1"/>
    <xf numFmtId="43" fontId="6" fillId="3" borderId="48" xfId="0" applyNumberFormat="1" applyFont="1" applyFill="1" applyBorder="1" applyProtection="1"/>
    <xf numFmtId="171" fontId="6" fillId="0" borderId="40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56" xfId="0" applyFont="1" applyBorder="1" applyAlignment="1" applyProtection="1">
      <alignment horizontal="center"/>
    </xf>
    <xf numFmtId="168" fontId="25" fillId="0" borderId="43" xfId="0" applyNumberFormat="1" applyFont="1" applyBorder="1" applyAlignment="1" applyProtection="1"/>
    <xf numFmtId="49" fontId="25" fillId="0" borderId="44" xfId="0" applyNumberFormat="1" applyFont="1" applyBorder="1" applyAlignment="1" applyProtection="1"/>
    <xf numFmtId="43" fontId="25" fillId="0" borderId="47" xfId="1" applyFont="1" applyBorder="1" applyAlignment="1" applyProtection="1"/>
    <xf numFmtId="168" fontId="25" fillId="0" borderId="44" xfId="0" applyNumberFormat="1" applyFont="1" applyBorder="1" applyAlignment="1" applyProtection="1"/>
    <xf numFmtId="43" fontId="25" fillId="0" borderId="44" xfId="1" applyFont="1" applyBorder="1" applyAlignment="1" applyProtection="1"/>
    <xf numFmtId="168" fontId="25" fillId="0" borderId="46" xfId="0" applyNumberFormat="1" applyFont="1" applyBorder="1" applyAlignment="1" applyProtection="1"/>
    <xf numFmtId="49" fontId="25" fillId="0" borderId="47" xfId="0" applyNumberFormat="1" applyFont="1" applyBorder="1" applyAlignment="1" applyProtection="1"/>
    <xf numFmtId="168" fontId="25" fillId="0" borderId="47" xfId="0" applyNumberFormat="1" applyFont="1" applyBorder="1" applyAlignment="1" applyProtection="1"/>
    <xf numFmtId="168" fontId="25" fillId="0" borderId="61" xfId="0" applyNumberFormat="1" applyFont="1" applyBorder="1" applyAlignment="1" applyProtection="1"/>
    <xf numFmtId="49" fontId="25" fillId="0" borderId="63" xfId="0" applyNumberFormat="1" applyFont="1" applyBorder="1" applyAlignment="1" applyProtection="1"/>
    <xf numFmtId="43" fontId="25" fillId="0" borderId="64" xfId="1" applyFont="1" applyBorder="1" applyAlignment="1" applyProtection="1"/>
    <xf numFmtId="168" fontId="25" fillId="0" borderId="64" xfId="0" applyNumberFormat="1" applyFont="1" applyBorder="1" applyAlignment="1" applyProtection="1"/>
    <xf numFmtId="0" fontId="0" fillId="0" borderId="33" xfId="0" applyBorder="1"/>
    <xf numFmtId="0" fontId="0" fillId="0" borderId="14" xfId="0" applyBorder="1" applyAlignment="1">
      <alignment horizontal="left"/>
    </xf>
    <xf numFmtId="0" fontId="12" fillId="0" borderId="75" xfId="0" applyFont="1" applyBorder="1" applyAlignment="1" applyProtection="1">
      <alignment wrapText="1"/>
    </xf>
    <xf numFmtId="0" fontId="12" fillId="0" borderId="27" xfId="0" applyFont="1" applyBorder="1" applyAlignment="1" applyProtection="1">
      <alignment wrapText="1"/>
    </xf>
    <xf numFmtId="0" fontId="12" fillId="0" borderId="63" xfId="0" applyFont="1" applyBorder="1" applyAlignment="1" applyProtection="1">
      <alignment wrapText="1"/>
    </xf>
    <xf numFmtId="0" fontId="12" fillId="0" borderId="62" xfId="0" applyFont="1" applyBorder="1" applyAlignment="1" applyProtection="1">
      <alignment horizontal="left" wrapText="1"/>
    </xf>
    <xf numFmtId="0" fontId="12" fillId="0" borderId="27" xfId="0" applyFont="1" applyBorder="1" applyAlignment="1" applyProtection="1">
      <alignment horizontal="left" wrapText="1"/>
    </xf>
    <xf numFmtId="0" fontId="12" fillId="0" borderId="28" xfId="0" applyFont="1" applyBorder="1" applyAlignment="1" applyProtection="1">
      <alignment horizontal="left" wrapText="1"/>
    </xf>
    <xf numFmtId="49" fontId="25" fillId="0" borderId="19" xfId="0" applyNumberFormat="1" applyFont="1" applyBorder="1" applyAlignment="1" applyProtection="1"/>
    <xf numFmtId="49" fontId="25" fillId="0" borderId="14" xfId="0" applyNumberFormat="1" applyFont="1" applyBorder="1" applyAlignment="1" applyProtection="1"/>
    <xf numFmtId="49" fontId="25" fillId="0" borderId="21" xfId="0" applyNumberFormat="1" applyFont="1" applyBorder="1" applyAlignment="1" applyProtection="1"/>
    <xf numFmtId="49" fontId="25" fillId="0" borderId="62" xfId="0" applyNumberFormat="1" applyFont="1" applyBorder="1" applyAlignment="1" applyProtection="1"/>
    <xf numFmtId="49" fontId="25" fillId="0" borderId="27" xfId="0" applyNumberFormat="1" applyFont="1" applyBorder="1" applyAlignment="1" applyProtection="1"/>
    <xf numFmtId="49" fontId="25" fillId="0" borderId="63" xfId="0" applyNumberFormat="1" applyFont="1" applyBorder="1" applyAlignment="1" applyProtection="1"/>
    <xf numFmtId="0" fontId="0" fillId="0" borderId="65" xfId="0" applyBorder="1" applyAlignment="1" applyProtection="1"/>
    <xf numFmtId="0" fontId="0" fillId="0" borderId="66" xfId="0" applyBorder="1" applyAlignment="1" applyProtection="1"/>
    <xf numFmtId="0" fontId="0" fillId="0" borderId="67" xfId="0" applyBorder="1" applyAlignment="1" applyProtection="1"/>
    <xf numFmtId="0" fontId="0" fillId="0" borderId="68" xfId="0" applyBorder="1" applyAlignment="1" applyProtection="1"/>
    <xf numFmtId="0" fontId="0" fillId="0" borderId="69" xfId="0" applyBorder="1" applyAlignment="1" applyProtection="1"/>
    <xf numFmtId="0" fontId="0" fillId="0" borderId="70" xfId="0" applyBorder="1" applyAlignment="1" applyProtection="1">
      <alignment horizontal="center"/>
    </xf>
    <xf numFmtId="0" fontId="0" fillId="0" borderId="71" xfId="0" applyBorder="1" applyAlignment="1" applyProtection="1">
      <alignment horizontal="center"/>
    </xf>
    <xf numFmtId="0" fontId="0" fillId="0" borderId="72" xfId="0" applyBorder="1" applyAlignment="1" applyProtection="1">
      <alignment horizontal="center"/>
    </xf>
    <xf numFmtId="0" fontId="0" fillId="0" borderId="73" xfId="0" applyBorder="1" applyAlignment="1" applyProtection="1">
      <alignment horizontal="center"/>
    </xf>
    <xf numFmtId="0" fontId="0" fillId="0" borderId="74" xfId="0" applyBorder="1" applyAlignment="1" applyProtection="1">
      <alignment horizontal="center"/>
    </xf>
    <xf numFmtId="0" fontId="6" fillId="2" borderId="33" xfId="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15" xfId="0" applyFont="1" applyFill="1" applyBorder="1" applyAlignment="1" applyProtection="1">
      <alignment vertical="top" wrapText="1"/>
    </xf>
    <xf numFmtId="0" fontId="6" fillId="0" borderId="56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57" xfId="0" applyFont="1" applyBorder="1" applyAlignment="1" applyProtection="1">
      <alignment horizontal="center"/>
    </xf>
    <xf numFmtId="0" fontId="6" fillId="4" borderId="39" xfId="0" applyFont="1" applyFill="1" applyBorder="1" applyAlignment="1" applyProtection="1">
      <alignment horizontal="center"/>
    </xf>
    <xf numFmtId="0" fontId="0" fillId="4" borderId="39" xfId="0" applyFill="1" applyBorder="1" applyAlignment="1" applyProtection="1"/>
    <xf numFmtId="0" fontId="0" fillId="4" borderId="45" xfId="0" applyFill="1" applyBorder="1" applyAlignment="1" applyProtection="1"/>
    <xf numFmtId="49" fontId="25" fillId="0" borderId="60" xfId="0" applyNumberFormat="1" applyFont="1" applyBorder="1" applyAlignment="1" applyProtection="1"/>
    <xf numFmtId="49" fontId="25" fillId="0" borderId="10" xfId="0" applyNumberFormat="1" applyFont="1" applyBorder="1" applyAlignment="1" applyProtection="1"/>
    <xf numFmtId="49" fontId="25" fillId="0" borderId="44" xfId="0" applyNumberFormat="1" applyFont="1" applyBorder="1" applyAlignment="1" applyProtection="1"/>
    <xf numFmtId="0" fontId="6" fillId="0" borderId="49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right"/>
    </xf>
    <xf numFmtId="0" fontId="0" fillId="0" borderId="18" xfId="0" applyBorder="1" applyAlignment="1" applyProtection="1"/>
    <xf numFmtId="0" fontId="0" fillId="0" borderId="50" xfId="0" applyBorder="1" applyAlignment="1" applyProtection="1"/>
    <xf numFmtId="0" fontId="6" fillId="0" borderId="51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0" fillId="0" borderId="0" xfId="0" applyBorder="1" applyAlignment="1" applyProtection="1"/>
    <xf numFmtId="0" fontId="0" fillId="0" borderId="52" xfId="0" applyBorder="1" applyAlignment="1" applyProtection="1"/>
    <xf numFmtId="0" fontId="7" fillId="0" borderId="51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53" xfId="0" applyFill="1" applyBorder="1" applyAlignment="1" applyProtection="1">
      <alignment horizontal="center"/>
    </xf>
    <xf numFmtId="0" fontId="6" fillId="0" borderId="2" xfId="0" applyFont="1" applyBorder="1" applyAlignment="1" applyProtection="1">
      <alignment vertical="top" wrapText="1"/>
    </xf>
    <xf numFmtId="0" fontId="6" fillId="0" borderId="3" xfId="0" applyFont="1" applyBorder="1" applyAlignment="1" applyProtection="1">
      <alignment vertical="top" wrapText="1"/>
    </xf>
    <xf numFmtId="0" fontId="6" fillId="0" borderId="54" xfId="0" applyFont="1" applyBorder="1" applyAlignment="1" applyProtection="1">
      <alignment vertical="top" wrapText="1"/>
    </xf>
    <xf numFmtId="49" fontId="8" fillId="0" borderId="55" xfId="0" applyNumberFormat="1" applyFont="1" applyBorder="1" applyAlignment="1" applyProtection="1">
      <alignment vertical="top" wrapText="1"/>
    </xf>
    <xf numFmtId="49" fontId="6" fillId="0" borderId="3" xfId="0" applyNumberFormat="1" applyFont="1" applyBorder="1" applyAlignment="1" applyProtection="1">
      <alignment vertical="top" wrapText="1"/>
    </xf>
    <xf numFmtId="49" fontId="6" fillId="0" borderId="4" xfId="0" applyNumberFormat="1" applyFont="1" applyBorder="1" applyAlignment="1" applyProtection="1">
      <alignment vertical="top" wrapText="1"/>
    </xf>
    <xf numFmtId="0" fontId="6" fillId="0" borderId="35" xfId="0" applyFont="1" applyFill="1" applyBorder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 wrapText="1"/>
    </xf>
    <xf numFmtId="0" fontId="6" fillId="0" borderId="38" xfId="0" applyFont="1" applyBorder="1" applyAlignment="1" applyProtection="1">
      <alignment horizontal="center" wrapText="1"/>
    </xf>
    <xf numFmtId="0" fontId="6" fillId="0" borderId="41" xfId="0" applyFont="1" applyBorder="1" applyAlignment="1" applyProtection="1">
      <alignment horizontal="center" wrapText="1"/>
    </xf>
    <xf numFmtId="0" fontId="6" fillId="0" borderId="36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center"/>
    </xf>
    <xf numFmtId="0" fontId="6" fillId="0" borderId="42" xfId="0" applyFont="1" applyBorder="1" applyAlignment="1" applyProtection="1">
      <alignment horizontal="center"/>
    </xf>
    <xf numFmtId="0" fontId="6" fillId="0" borderId="33" xfId="0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right"/>
    </xf>
    <xf numFmtId="0" fontId="6" fillId="0" borderId="21" xfId="0" applyFont="1" applyBorder="1" applyAlignment="1" applyProtection="1">
      <alignment horizontal="right"/>
    </xf>
    <xf numFmtId="49" fontId="0" fillId="0" borderId="13" xfId="0" applyNumberFormat="1" applyBorder="1" applyAlignment="1" applyProtection="1">
      <alignment vertical="top" wrapText="1"/>
    </xf>
    <xf numFmtId="49" fontId="0" fillId="0" borderId="14" xfId="0" applyNumberFormat="1" applyBorder="1" applyAlignment="1" applyProtection="1">
      <alignment vertical="top" wrapText="1"/>
    </xf>
    <xf numFmtId="49" fontId="0" fillId="0" borderId="15" xfId="0" applyNumberFormat="1" applyBorder="1" applyAlignment="1" applyProtection="1">
      <alignment vertical="top" wrapText="1"/>
    </xf>
    <xf numFmtId="0" fontId="6" fillId="0" borderId="34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left"/>
    </xf>
    <xf numFmtId="49" fontId="0" fillId="0" borderId="27" xfId="0" applyNumberFormat="1" applyBorder="1" applyAlignment="1" applyProtection="1">
      <alignment horizontal="left"/>
    </xf>
    <xf numFmtId="49" fontId="0" fillId="0" borderId="28" xfId="0" applyNumberFormat="1" applyBorder="1" applyAlignment="1" applyProtection="1">
      <alignment horizontal="left"/>
    </xf>
    <xf numFmtId="49" fontId="0" fillId="0" borderId="26" xfId="0" applyNumberFormat="1" applyBorder="1" applyAlignment="1" applyProtection="1"/>
    <xf numFmtId="49" fontId="0" fillId="0" borderId="27" xfId="0" applyNumberFormat="1" applyBorder="1" applyAlignment="1" applyProtection="1"/>
    <xf numFmtId="49" fontId="0" fillId="0" borderId="28" xfId="0" applyNumberFormat="1" applyBorder="1" applyAlignment="1" applyProtection="1"/>
    <xf numFmtId="167" fontId="0" fillId="0" borderId="30" xfId="0" applyNumberFormat="1" applyFill="1" applyBorder="1" applyAlignment="1" applyProtection="1">
      <alignment horizontal="left"/>
    </xf>
    <xf numFmtId="167" fontId="0" fillId="0" borderId="31" xfId="0" applyNumberFormat="1" applyFill="1" applyBorder="1" applyAlignment="1" applyProtection="1">
      <alignment horizontal="left"/>
    </xf>
    <xf numFmtId="49" fontId="0" fillId="0" borderId="30" xfId="0" applyNumberFormat="1" applyBorder="1" applyAlignment="1" applyProtection="1"/>
    <xf numFmtId="49" fontId="0" fillId="0" borderId="31" xfId="0" applyNumberFormat="1" applyBorder="1" applyAlignment="1" applyProtection="1"/>
    <xf numFmtId="49" fontId="0" fillId="0" borderId="32" xfId="0" applyNumberFormat="1" applyFill="1" applyBorder="1" applyAlignment="1" applyProtection="1"/>
    <xf numFmtId="49" fontId="0" fillId="0" borderId="8" xfId="0" applyNumberFormat="1" applyBorder="1" applyAlignment="1" applyProtection="1"/>
    <xf numFmtId="49" fontId="0" fillId="0" borderId="9" xfId="0" applyNumberFormat="1" applyBorder="1" applyAlignment="1" applyProtection="1"/>
    <xf numFmtId="0" fontId="6" fillId="0" borderId="33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0" fontId="6" fillId="0" borderId="20" xfId="0" applyFont="1" applyBorder="1" applyAlignment="1" applyProtection="1">
      <alignment wrapText="1"/>
    </xf>
    <xf numFmtId="49" fontId="0" fillId="0" borderId="13" xfId="0" applyNumberFormat="1" applyBorder="1" applyAlignment="1" applyProtection="1"/>
    <xf numFmtId="49" fontId="0" fillId="0" borderId="14" xfId="0" applyNumberFormat="1" applyBorder="1" applyAlignment="1" applyProtection="1"/>
    <xf numFmtId="49" fontId="0" fillId="0" borderId="15" xfId="0" applyNumberFormat="1" applyBorder="1" applyAlignment="1" applyProtection="1"/>
    <xf numFmtId="49" fontId="0" fillId="0" borderId="17" xfId="0" applyNumberFormat="1" applyBorder="1" applyAlignment="1" applyProtection="1"/>
    <xf numFmtId="49" fontId="0" fillId="0" borderId="18" xfId="0" applyNumberFormat="1" applyBorder="1" applyAlignment="1" applyProtection="1"/>
    <xf numFmtId="49" fontId="0" fillId="0" borderId="79" xfId="0" applyNumberFormat="1" applyBorder="1" applyAlignment="1" applyProtection="1"/>
    <xf numFmtId="165" fontId="0" fillId="0" borderId="14" xfId="0" applyNumberFormat="1" applyBorder="1" applyAlignment="1">
      <alignment horizontal="left"/>
    </xf>
    <xf numFmtId="49" fontId="0" fillId="0" borderId="19" xfId="0" applyNumberFormat="1" applyBorder="1" applyAlignment="1" applyProtection="1"/>
    <xf numFmtId="49" fontId="0" fillId="0" borderId="20" xfId="0" applyNumberFormat="1" applyBorder="1" applyAlignment="1" applyProtection="1"/>
    <xf numFmtId="49" fontId="0" fillId="0" borderId="21" xfId="0" applyNumberFormat="1" applyBorder="1" applyAlignment="1" applyProtection="1"/>
    <xf numFmtId="0" fontId="18" fillId="0" borderId="0" xfId="0" applyFont="1" applyAlignment="1" applyProtection="1">
      <alignment vertical="top" wrapText="1"/>
    </xf>
    <xf numFmtId="0" fontId="20" fillId="0" borderId="0" xfId="0" applyFont="1" applyAlignment="1" applyProtection="1">
      <alignment vertical="top" wrapText="1"/>
    </xf>
    <xf numFmtId="0" fontId="0" fillId="0" borderId="1" xfId="0" applyBorder="1" applyAlignment="1" applyProtection="1"/>
    <xf numFmtId="0" fontId="4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13" fillId="0" borderId="76" xfId="0" applyFont="1" applyBorder="1" applyAlignment="1" applyProtection="1">
      <alignment horizontal="left" wrapText="1"/>
    </xf>
    <xf numFmtId="0" fontId="13" fillId="0" borderId="77" xfId="0" applyFont="1" applyBorder="1" applyAlignment="1" applyProtection="1">
      <alignment horizontal="left" wrapText="1"/>
    </xf>
    <xf numFmtId="0" fontId="13" fillId="0" borderId="78" xfId="0" applyFont="1" applyBorder="1" applyAlignment="1" applyProtection="1">
      <alignment horizontal="left" wrapText="1"/>
    </xf>
    <xf numFmtId="0" fontId="6" fillId="0" borderId="3" xfId="0" applyFont="1" applyBorder="1" applyAlignment="1">
      <alignment horizontal="center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49" fontId="10" fillId="0" borderId="19" xfId="0" applyNumberFormat="1" applyFont="1" applyBorder="1" applyAlignment="1" applyProtection="1">
      <protection locked="0"/>
    </xf>
    <xf numFmtId="49" fontId="10" fillId="0" borderId="14" xfId="0" applyNumberFormat="1" applyFont="1" applyBorder="1" applyAlignment="1" applyProtection="1">
      <protection locked="0"/>
    </xf>
    <xf numFmtId="49" fontId="10" fillId="0" borderId="21" xfId="0" applyNumberFormat="1" applyFont="1" applyBorder="1" applyAlignment="1" applyProtection="1">
      <protection locked="0"/>
    </xf>
    <xf numFmtId="49" fontId="10" fillId="0" borderId="62" xfId="0" applyNumberFormat="1" applyFont="1" applyBorder="1" applyAlignment="1" applyProtection="1">
      <protection locked="0"/>
    </xf>
    <xf numFmtId="49" fontId="10" fillId="0" borderId="27" xfId="0" applyNumberFormat="1" applyFont="1" applyBorder="1" applyAlignment="1" applyProtection="1">
      <protection locked="0"/>
    </xf>
    <xf numFmtId="49" fontId="10" fillId="0" borderId="63" xfId="0" applyNumberFormat="1" applyFont="1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0" fontId="0" fillId="0" borderId="66" xfId="0" applyBorder="1" applyAlignment="1" applyProtection="1">
      <protection locked="0"/>
    </xf>
    <xf numFmtId="0" fontId="0" fillId="0" borderId="67" xfId="0" applyBorder="1" applyAlignment="1" applyProtection="1">
      <protection locked="0"/>
    </xf>
    <xf numFmtId="0" fontId="0" fillId="0" borderId="68" xfId="0" applyBorder="1" applyAlignment="1" applyProtection="1">
      <protection locked="0"/>
    </xf>
    <xf numFmtId="0" fontId="0" fillId="0" borderId="69" xfId="0" applyBorder="1" applyAlignment="1" applyProtection="1">
      <protection locked="0"/>
    </xf>
    <xf numFmtId="0" fontId="6" fillId="2" borderId="51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6" fillId="2" borderId="53" xfId="0" applyFont="1" applyFill="1" applyBorder="1" applyAlignment="1" applyProtection="1">
      <alignment vertical="top" wrapText="1"/>
    </xf>
    <xf numFmtId="0" fontId="9" fillId="0" borderId="56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0" fillId="0" borderId="57" xfId="0" applyFont="1" applyBorder="1" applyAlignment="1" applyProtection="1">
      <alignment horizontal="center"/>
    </xf>
    <xf numFmtId="49" fontId="10" fillId="0" borderId="58" xfId="0" applyNumberFormat="1" applyFont="1" applyBorder="1" applyAlignment="1" applyProtection="1">
      <protection locked="0"/>
    </xf>
    <xf numFmtId="49" fontId="10" fillId="0" borderId="8" xfId="0" applyNumberFormat="1" applyFont="1" applyBorder="1" applyAlignment="1" applyProtection="1">
      <protection locked="0"/>
    </xf>
    <xf numFmtId="49" fontId="10" fillId="0" borderId="59" xfId="0" applyNumberFormat="1" applyFont="1" applyBorder="1" applyAlignment="1" applyProtection="1">
      <protection locked="0"/>
    </xf>
    <xf numFmtId="49" fontId="10" fillId="0" borderId="60" xfId="0" applyNumberFormat="1" applyFont="1" applyBorder="1" applyAlignment="1" applyProtection="1">
      <protection locked="0"/>
    </xf>
    <xf numFmtId="49" fontId="10" fillId="0" borderId="10" xfId="0" applyNumberFormat="1" applyFont="1" applyBorder="1" applyAlignment="1" applyProtection="1">
      <protection locked="0"/>
    </xf>
    <xf numFmtId="49" fontId="10" fillId="0" borderId="44" xfId="0" applyNumberFormat="1" applyFont="1" applyBorder="1" applyAlignment="1" applyProtection="1">
      <protection locked="0"/>
    </xf>
    <xf numFmtId="0" fontId="6" fillId="0" borderId="49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0" fillId="0" borderId="18" xfId="0" applyBorder="1" applyAlignment="1"/>
    <xf numFmtId="0" fontId="0" fillId="0" borderId="50" xfId="0" applyBorder="1" applyAlignment="1"/>
    <xf numFmtId="0" fontId="6" fillId="0" borderId="5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52" xfId="0" applyBorder="1" applyAlignment="1"/>
    <xf numFmtId="0" fontId="7" fillId="0" borderId="5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8" fillId="0" borderId="55" xfId="0" applyNumberFormat="1" applyFont="1" applyBorder="1" applyAlignment="1" applyProtection="1">
      <alignment vertical="top" wrapText="1"/>
      <protection locked="0"/>
    </xf>
    <xf numFmtId="0" fontId="8" fillId="0" borderId="3" xfId="0" applyNumberFormat="1" applyFont="1" applyBorder="1" applyAlignment="1" applyProtection="1">
      <alignment vertical="top" wrapText="1"/>
      <protection locked="0"/>
    </xf>
    <xf numFmtId="0" fontId="8" fillId="0" borderId="4" xfId="0" applyNumberFormat="1" applyFont="1" applyBorder="1" applyAlignment="1" applyProtection="1">
      <alignment vertical="top" wrapText="1"/>
      <protection locked="0"/>
    </xf>
    <xf numFmtId="0" fontId="6" fillId="0" borderId="35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34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6" fillId="0" borderId="3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20" xfId="0" applyFont="1" applyBorder="1" applyAlignment="1">
      <alignment wrapText="1"/>
    </xf>
    <xf numFmtId="49" fontId="0" fillId="0" borderId="13" xfId="0" applyNumberFormat="1" applyBorder="1" applyAlignment="1" applyProtection="1">
      <protection locked="0"/>
    </xf>
    <xf numFmtId="49" fontId="0" fillId="0" borderId="14" xfId="0" applyNumberFormat="1" applyBorder="1" applyAlignment="1" applyProtection="1">
      <protection locked="0"/>
    </xf>
    <xf numFmtId="49" fontId="0" fillId="0" borderId="15" xfId="0" applyNumberFormat="1" applyBorder="1" applyAlignment="1" applyProtection="1">
      <protection locked="0"/>
    </xf>
    <xf numFmtId="49" fontId="0" fillId="0" borderId="17" xfId="0" applyNumberFormat="1" applyBorder="1" applyAlignment="1" applyProtection="1">
      <protection locked="0"/>
    </xf>
    <xf numFmtId="49" fontId="0" fillId="0" borderId="18" xfId="0" applyNumberFormat="1" applyBorder="1" applyAlignment="1" applyProtection="1">
      <protection locked="0"/>
    </xf>
    <xf numFmtId="164" fontId="0" fillId="0" borderId="14" xfId="0" applyNumberFormat="1" applyBorder="1" applyAlignment="1">
      <alignment horizontal="left"/>
    </xf>
    <xf numFmtId="165" fontId="0" fillId="0" borderId="14" xfId="0" applyNumberFormat="1" applyBorder="1" applyAlignment="1" applyProtection="1">
      <alignment horizontal="left"/>
      <protection locked="0"/>
    </xf>
    <xf numFmtId="166" fontId="0" fillId="0" borderId="14" xfId="0" applyNumberFormat="1" applyBorder="1" applyAlignment="1" applyProtection="1">
      <protection locked="0"/>
    </xf>
    <xf numFmtId="166" fontId="0" fillId="0" borderId="15" xfId="0" applyNumberFormat="1" applyBorder="1" applyAlignment="1" applyProtection="1">
      <protection locked="0"/>
    </xf>
    <xf numFmtId="0" fontId="0" fillId="0" borderId="13" xfId="0" applyNumberFormat="1" applyBorder="1" applyAlignment="1" applyProtection="1">
      <alignment vertical="top" wrapText="1"/>
      <protection locked="0"/>
    </xf>
    <xf numFmtId="0" fontId="0" fillId="0" borderId="14" xfId="0" applyNumberFormat="1" applyBorder="1" applyAlignment="1" applyProtection="1">
      <alignment vertical="top" wrapText="1"/>
      <protection locked="0"/>
    </xf>
    <xf numFmtId="0" fontId="0" fillId="0" borderId="15" xfId="0" applyNumberFormat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center"/>
    </xf>
    <xf numFmtId="0" fontId="31" fillId="0" borderId="1" xfId="3" applyFont="1" applyBorder="1" applyAlignment="1" applyProtection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0" fillId="0" borderId="24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protection locked="0"/>
    </xf>
    <xf numFmtId="49" fontId="0" fillId="0" borderId="27" xfId="0" applyNumberFormat="1" applyBorder="1" applyAlignment="1" applyProtection="1">
      <protection locked="0"/>
    </xf>
    <xf numFmtId="49" fontId="0" fillId="0" borderId="28" xfId="0" applyNumberFormat="1" applyBorder="1" applyAlignment="1" applyProtection="1">
      <protection locked="0"/>
    </xf>
    <xf numFmtId="167" fontId="0" fillId="0" borderId="30" xfId="0" applyNumberFormat="1" applyFill="1" applyBorder="1" applyAlignment="1" applyProtection="1">
      <alignment horizontal="left"/>
      <protection locked="0"/>
    </xf>
    <xf numFmtId="167" fontId="0" fillId="0" borderId="31" xfId="0" applyNumberFormat="1" applyFill="1" applyBorder="1" applyAlignment="1" applyProtection="1">
      <alignment horizontal="left"/>
      <protection locked="0"/>
    </xf>
    <xf numFmtId="49" fontId="0" fillId="0" borderId="30" xfId="0" applyNumberFormat="1" applyBorder="1" applyAlignment="1" applyProtection="1">
      <protection locked="0"/>
    </xf>
    <xf numFmtId="49" fontId="0" fillId="0" borderId="31" xfId="0" applyNumberFormat="1" applyBorder="1" applyAlignment="1" applyProtection="1">
      <protection locked="0"/>
    </xf>
    <xf numFmtId="49" fontId="0" fillId="0" borderId="32" xfId="0" applyNumberFormat="1" applyFill="1" applyBorder="1" applyAlignment="1" applyProtection="1">
      <protection locked="0"/>
    </xf>
    <xf numFmtId="49" fontId="0" fillId="0" borderId="8" xfId="0" applyNumberFormat="1" applyBorder="1" applyAlignment="1" applyProtection="1">
      <protection locked="0"/>
    </xf>
    <xf numFmtId="49" fontId="0" fillId="0" borderId="9" xfId="0" applyNumberFormat="1" applyBorder="1" applyAlignment="1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7" fillId="0" borderId="0" xfId="0" applyFont="1" applyAlignment="1" applyProtection="1">
      <alignment vertical="top"/>
    </xf>
    <xf numFmtId="0" fontId="17" fillId="0" borderId="0" xfId="0" applyFont="1" applyAlignment="1" applyProtection="1">
      <alignment vertical="top"/>
    </xf>
    <xf numFmtId="0" fontId="18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0" fontId="21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17" fillId="0" borderId="0" xfId="0" applyFont="1" applyAlignment="1" applyProtection="1">
      <alignment vertical="top" wrapText="1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top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" name="Line 45">
          <a:extLst>
            <a:ext uri="{FF2B5EF4-FFF2-40B4-BE49-F238E27FC236}">
              <a16:creationId xmlns:a16="http://schemas.microsoft.com/office/drawing/2014/main" id="{D28B1E4F-4A40-4397-A8D8-2DFC19E420C0}"/>
            </a:ext>
          </a:extLst>
        </xdr:cNvPr>
        <xdr:cNvSpPr>
          <a:spLocks noChangeShapeType="1"/>
        </xdr:cNvSpPr>
      </xdr:nvSpPr>
      <xdr:spPr bwMode="auto">
        <a:xfrm>
          <a:off x="9277350" y="15001875"/>
          <a:ext cx="0" cy="0"/>
        </a:xfrm>
        <a:prstGeom prst="line">
          <a:avLst/>
        </a:prstGeom>
        <a:noFill/>
        <a:ln w="2857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" name="WordArt 48">
          <a:extLst>
            <a:ext uri="{FF2B5EF4-FFF2-40B4-BE49-F238E27FC236}">
              <a16:creationId xmlns:a16="http://schemas.microsoft.com/office/drawing/2014/main" id="{C2794E14-A2BE-4990-8160-10A7978C6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77350" y="15001875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17)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" name="Line 49">
          <a:extLst>
            <a:ext uri="{FF2B5EF4-FFF2-40B4-BE49-F238E27FC236}">
              <a16:creationId xmlns:a16="http://schemas.microsoft.com/office/drawing/2014/main" id="{78C9747B-A650-4921-8CAC-E7D632B7CDDD}"/>
            </a:ext>
          </a:extLst>
        </xdr:cNvPr>
        <xdr:cNvSpPr>
          <a:spLocks noChangeShapeType="1"/>
        </xdr:cNvSpPr>
      </xdr:nvSpPr>
      <xdr:spPr bwMode="auto">
        <a:xfrm flipV="1">
          <a:off x="9277350" y="15001875"/>
          <a:ext cx="0" cy="0"/>
        </a:xfrm>
        <a:prstGeom prst="line">
          <a:avLst/>
        </a:prstGeom>
        <a:noFill/>
        <a:ln w="2857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" name="WordArt 51">
          <a:extLst>
            <a:ext uri="{FF2B5EF4-FFF2-40B4-BE49-F238E27FC236}">
              <a16:creationId xmlns:a16="http://schemas.microsoft.com/office/drawing/2014/main" id="{AE2AE874-C150-4FBB-8360-526B2F6BA3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77350" y="15001875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18)</a:t>
          </a:r>
        </a:p>
      </xdr:txBody>
    </xdr:sp>
    <xdr:clientData/>
  </xdr:twoCellAnchor>
  <xdr:twoCellAnchor>
    <xdr:from>
      <xdr:col>5</xdr:col>
      <xdr:colOff>581025</xdr:colOff>
      <xdr:row>116</xdr:row>
      <xdr:rowOff>19050</xdr:rowOff>
    </xdr:from>
    <xdr:to>
      <xdr:col>5</xdr:col>
      <xdr:colOff>714375</xdr:colOff>
      <xdr:row>117</xdr:row>
      <xdr:rowOff>19050</xdr:rowOff>
    </xdr:to>
    <xdr:sp macro="" textlink="">
      <xdr:nvSpPr>
        <xdr:cNvPr id="6" name="WordArt 73">
          <a:extLst>
            <a:ext uri="{FF2B5EF4-FFF2-40B4-BE49-F238E27FC236}">
              <a16:creationId xmlns:a16="http://schemas.microsoft.com/office/drawing/2014/main" id="{E388D58F-0CA6-46F2-A33B-36ADF1E82E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7025" y="26469975"/>
          <a:ext cx="133350" cy="190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1)</a:t>
          </a:r>
        </a:p>
      </xdr:txBody>
    </xdr:sp>
    <xdr:clientData/>
  </xdr:twoCellAnchor>
  <xdr:twoCellAnchor>
    <xdr:from>
      <xdr:col>7</xdr:col>
      <xdr:colOff>57150</xdr:colOff>
      <xdr:row>116</xdr:row>
      <xdr:rowOff>142875</xdr:rowOff>
    </xdr:from>
    <xdr:to>
      <xdr:col>7</xdr:col>
      <xdr:colOff>190500</xdr:colOff>
      <xdr:row>117</xdr:row>
      <xdr:rowOff>152400</xdr:rowOff>
    </xdr:to>
    <xdr:sp macro="" textlink="">
      <xdr:nvSpPr>
        <xdr:cNvPr id="7" name="WordArt 74">
          <a:extLst>
            <a:ext uri="{FF2B5EF4-FFF2-40B4-BE49-F238E27FC236}">
              <a16:creationId xmlns:a16="http://schemas.microsoft.com/office/drawing/2014/main" id="{856EE7B3-2077-4E5E-8209-4D0CC7C65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19625" y="26593800"/>
          <a:ext cx="1333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2)</a:t>
          </a:r>
        </a:p>
      </xdr:txBody>
    </xdr:sp>
    <xdr:clientData/>
  </xdr:twoCellAnchor>
  <xdr:twoCellAnchor>
    <xdr:from>
      <xdr:col>2</xdr:col>
      <xdr:colOff>171450</xdr:colOff>
      <xdr:row>118</xdr:row>
      <xdr:rowOff>19050</xdr:rowOff>
    </xdr:from>
    <xdr:to>
      <xdr:col>2</xdr:col>
      <xdr:colOff>304800</xdr:colOff>
      <xdr:row>119</xdr:row>
      <xdr:rowOff>19050</xdr:rowOff>
    </xdr:to>
    <xdr:sp macro="" textlink="">
      <xdr:nvSpPr>
        <xdr:cNvPr id="8" name="WordArt 75">
          <a:extLst>
            <a:ext uri="{FF2B5EF4-FFF2-40B4-BE49-F238E27FC236}">
              <a16:creationId xmlns:a16="http://schemas.microsoft.com/office/drawing/2014/main" id="{FA25EF2D-BB9A-4CF4-B815-CA5D44D67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04925" y="26860500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3)</a:t>
          </a:r>
        </a:p>
      </xdr:txBody>
    </xdr:sp>
    <xdr:clientData/>
  </xdr:twoCellAnchor>
  <xdr:twoCellAnchor>
    <xdr:from>
      <xdr:col>5</xdr:col>
      <xdr:colOff>1390650</xdr:colOff>
      <xdr:row>118</xdr:row>
      <xdr:rowOff>19050</xdr:rowOff>
    </xdr:from>
    <xdr:to>
      <xdr:col>5</xdr:col>
      <xdr:colOff>1524000</xdr:colOff>
      <xdr:row>119</xdr:row>
      <xdr:rowOff>19050</xdr:rowOff>
    </xdr:to>
    <xdr:sp macro="" textlink="">
      <xdr:nvSpPr>
        <xdr:cNvPr id="9" name="WordArt 76">
          <a:extLst>
            <a:ext uri="{FF2B5EF4-FFF2-40B4-BE49-F238E27FC236}">
              <a16:creationId xmlns:a16="http://schemas.microsoft.com/office/drawing/2014/main" id="{2E19D177-F0C8-484F-90F3-1A4DE38CB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76650" y="26860500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4)</a:t>
          </a:r>
        </a:p>
      </xdr:txBody>
    </xdr:sp>
    <xdr:clientData/>
  </xdr:twoCellAnchor>
  <xdr:twoCellAnchor>
    <xdr:from>
      <xdr:col>7</xdr:col>
      <xdr:colOff>57150</xdr:colOff>
      <xdr:row>118</xdr:row>
      <xdr:rowOff>28575</xdr:rowOff>
    </xdr:from>
    <xdr:to>
      <xdr:col>7</xdr:col>
      <xdr:colOff>190500</xdr:colOff>
      <xdr:row>119</xdr:row>
      <xdr:rowOff>28575</xdr:rowOff>
    </xdr:to>
    <xdr:sp macro="" textlink="">
      <xdr:nvSpPr>
        <xdr:cNvPr id="10" name="WordArt 77">
          <a:extLst>
            <a:ext uri="{FF2B5EF4-FFF2-40B4-BE49-F238E27FC236}">
              <a16:creationId xmlns:a16="http://schemas.microsoft.com/office/drawing/2014/main" id="{FE86A2FD-9BEE-4632-AD44-11CED35D9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19625" y="26870025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5)</a:t>
          </a:r>
        </a:p>
      </xdr:txBody>
    </xdr:sp>
    <xdr:clientData/>
  </xdr:twoCellAnchor>
  <xdr:twoCellAnchor>
    <xdr:from>
      <xdr:col>5</xdr:col>
      <xdr:colOff>85725</xdr:colOff>
      <xdr:row>119</xdr:row>
      <xdr:rowOff>85725</xdr:rowOff>
    </xdr:from>
    <xdr:to>
      <xdr:col>5</xdr:col>
      <xdr:colOff>219075</xdr:colOff>
      <xdr:row>119</xdr:row>
      <xdr:rowOff>257175</xdr:rowOff>
    </xdr:to>
    <xdr:sp macro="" textlink="">
      <xdr:nvSpPr>
        <xdr:cNvPr id="11" name="WordArt 78">
          <a:extLst>
            <a:ext uri="{FF2B5EF4-FFF2-40B4-BE49-F238E27FC236}">
              <a16:creationId xmlns:a16="http://schemas.microsoft.com/office/drawing/2014/main" id="{E8E574EE-240E-43AE-85EE-19064C230A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71725" y="27098625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6)</a:t>
          </a:r>
        </a:p>
      </xdr:txBody>
    </xdr:sp>
    <xdr:clientData/>
  </xdr:twoCellAnchor>
  <xdr:twoCellAnchor>
    <xdr:from>
      <xdr:col>0</xdr:col>
      <xdr:colOff>257175</xdr:colOff>
      <xdr:row>121</xdr:row>
      <xdr:rowOff>19050</xdr:rowOff>
    </xdr:from>
    <xdr:to>
      <xdr:col>0</xdr:col>
      <xdr:colOff>390525</xdr:colOff>
      <xdr:row>122</xdr:row>
      <xdr:rowOff>28575</xdr:rowOff>
    </xdr:to>
    <xdr:sp macro="" textlink="">
      <xdr:nvSpPr>
        <xdr:cNvPr id="12" name="WordArt 80">
          <a:extLst>
            <a:ext uri="{FF2B5EF4-FFF2-40B4-BE49-F238E27FC236}">
              <a16:creationId xmlns:a16="http://schemas.microsoft.com/office/drawing/2014/main" id="{CD9AF291-7B70-43D4-8A33-1EA8CF423C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175" y="27784425"/>
          <a:ext cx="1333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8)</a:t>
          </a:r>
        </a:p>
      </xdr:txBody>
    </xdr:sp>
    <xdr:clientData/>
  </xdr:twoCellAnchor>
  <xdr:twoCellAnchor>
    <xdr:from>
      <xdr:col>1</xdr:col>
      <xdr:colOff>180975</xdr:colOff>
      <xdr:row>121</xdr:row>
      <xdr:rowOff>19050</xdr:rowOff>
    </xdr:from>
    <xdr:to>
      <xdr:col>1</xdr:col>
      <xdr:colOff>323850</xdr:colOff>
      <xdr:row>122</xdr:row>
      <xdr:rowOff>28575</xdr:rowOff>
    </xdr:to>
    <xdr:sp macro="" textlink="">
      <xdr:nvSpPr>
        <xdr:cNvPr id="13" name="WordArt 81">
          <a:extLst>
            <a:ext uri="{FF2B5EF4-FFF2-40B4-BE49-F238E27FC236}">
              <a16:creationId xmlns:a16="http://schemas.microsoft.com/office/drawing/2014/main" id="{205D32A0-41DF-43ED-B184-12F7B67F1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09625" y="27784425"/>
          <a:ext cx="1428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9)</a:t>
          </a:r>
        </a:p>
      </xdr:txBody>
    </xdr:sp>
    <xdr:clientData/>
  </xdr:twoCellAnchor>
  <xdr:twoCellAnchor>
    <xdr:from>
      <xdr:col>3</xdr:col>
      <xdr:colOff>142875</xdr:colOff>
      <xdr:row>121</xdr:row>
      <xdr:rowOff>19050</xdr:rowOff>
    </xdr:from>
    <xdr:to>
      <xdr:col>3</xdr:col>
      <xdr:colOff>361950</xdr:colOff>
      <xdr:row>122</xdr:row>
      <xdr:rowOff>28575</xdr:rowOff>
    </xdr:to>
    <xdr:sp macro="" textlink="">
      <xdr:nvSpPr>
        <xdr:cNvPr id="14" name="WordArt 82">
          <a:extLst>
            <a:ext uri="{FF2B5EF4-FFF2-40B4-BE49-F238E27FC236}">
              <a16:creationId xmlns:a16="http://schemas.microsoft.com/office/drawing/2014/main" id="{7D1CBF13-F986-4AAC-9DF0-0398D2034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90675" y="27784425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10)</a:t>
          </a:r>
        </a:p>
      </xdr:txBody>
    </xdr:sp>
    <xdr:clientData/>
  </xdr:twoCellAnchor>
  <xdr:twoCellAnchor>
    <xdr:from>
      <xdr:col>5</xdr:col>
      <xdr:colOff>762000</xdr:colOff>
      <xdr:row>121</xdr:row>
      <xdr:rowOff>38100</xdr:rowOff>
    </xdr:from>
    <xdr:to>
      <xdr:col>5</xdr:col>
      <xdr:colOff>990600</xdr:colOff>
      <xdr:row>122</xdr:row>
      <xdr:rowOff>47625</xdr:rowOff>
    </xdr:to>
    <xdr:sp macro="" textlink="">
      <xdr:nvSpPr>
        <xdr:cNvPr id="15" name="WordArt 83">
          <a:extLst>
            <a:ext uri="{FF2B5EF4-FFF2-40B4-BE49-F238E27FC236}">
              <a16:creationId xmlns:a16="http://schemas.microsoft.com/office/drawing/2014/main" id="{CAB5E455-6167-40FC-9D6F-BB236909C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48000" y="27803475"/>
          <a:ext cx="22860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11)</a:t>
          </a:r>
        </a:p>
      </xdr:txBody>
    </xdr:sp>
    <xdr:clientData/>
  </xdr:twoCellAnchor>
  <xdr:twoCellAnchor>
    <xdr:from>
      <xdr:col>6</xdr:col>
      <xdr:colOff>180975</xdr:colOff>
      <xdr:row>124</xdr:row>
      <xdr:rowOff>19050</xdr:rowOff>
    </xdr:from>
    <xdr:to>
      <xdr:col>6</xdr:col>
      <xdr:colOff>400050</xdr:colOff>
      <xdr:row>125</xdr:row>
      <xdr:rowOff>38100</xdr:rowOff>
    </xdr:to>
    <xdr:sp macro="" textlink="">
      <xdr:nvSpPr>
        <xdr:cNvPr id="16" name="WordArt 84">
          <a:extLst>
            <a:ext uri="{FF2B5EF4-FFF2-40B4-BE49-F238E27FC236}">
              <a16:creationId xmlns:a16="http://schemas.microsoft.com/office/drawing/2014/main" id="{574899A6-C925-471D-BF9B-6A4E0C680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10050" y="28365450"/>
          <a:ext cx="219075" cy="209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12)</a:t>
          </a:r>
        </a:p>
      </xdr:txBody>
    </xdr:sp>
    <xdr:clientData/>
  </xdr:twoCellAnchor>
  <xdr:twoCellAnchor>
    <xdr:from>
      <xdr:col>7</xdr:col>
      <xdr:colOff>295275</xdr:colOff>
      <xdr:row>121</xdr:row>
      <xdr:rowOff>38100</xdr:rowOff>
    </xdr:from>
    <xdr:to>
      <xdr:col>7</xdr:col>
      <xdr:colOff>514350</xdr:colOff>
      <xdr:row>122</xdr:row>
      <xdr:rowOff>47625</xdr:rowOff>
    </xdr:to>
    <xdr:sp macro="" textlink="">
      <xdr:nvSpPr>
        <xdr:cNvPr id="17" name="WordArt 85">
          <a:extLst>
            <a:ext uri="{FF2B5EF4-FFF2-40B4-BE49-F238E27FC236}">
              <a16:creationId xmlns:a16="http://schemas.microsoft.com/office/drawing/2014/main" id="{C1541597-3610-42A6-AFF5-8FE10CAFB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57750" y="27803475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13)</a:t>
          </a:r>
        </a:p>
      </xdr:txBody>
    </xdr:sp>
    <xdr:clientData/>
  </xdr:twoCellAnchor>
  <xdr:twoCellAnchor>
    <xdr:from>
      <xdr:col>8</xdr:col>
      <xdr:colOff>142875</xdr:colOff>
      <xdr:row>121</xdr:row>
      <xdr:rowOff>38100</xdr:rowOff>
    </xdr:from>
    <xdr:to>
      <xdr:col>8</xdr:col>
      <xdr:colOff>361950</xdr:colOff>
      <xdr:row>122</xdr:row>
      <xdr:rowOff>47625</xdr:rowOff>
    </xdr:to>
    <xdr:sp macro="" textlink="">
      <xdr:nvSpPr>
        <xdr:cNvPr id="18" name="WordArt 86">
          <a:extLst>
            <a:ext uri="{FF2B5EF4-FFF2-40B4-BE49-F238E27FC236}">
              <a16:creationId xmlns:a16="http://schemas.microsoft.com/office/drawing/2014/main" id="{4E82952E-D40A-4504-81BA-7D94997FA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67350" y="27803475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14)</a:t>
          </a:r>
        </a:p>
      </xdr:txBody>
    </xdr:sp>
    <xdr:clientData/>
  </xdr:twoCellAnchor>
  <xdr:twoCellAnchor>
    <xdr:from>
      <xdr:col>10</xdr:col>
      <xdr:colOff>257175</xdr:colOff>
      <xdr:row>121</xdr:row>
      <xdr:rowOff>28575</xdr:rowOff>
    </xdr:from>
    <xdr:to>
      <xdr:col>10</xdr:col>
      <xdr:colOff>476250</xdr:colOff>
      <xdr:row>122</xdr:row>
      <xdr:rowOff>38100</xdr:rowOff>
    </xdr:to>
    <xdr:sp macro="" textlink="">
      <xdr:nvSpPr>
        <xdr:cNvPr id="19" name="WordArt 87">
          <a:extLst>
            <a:ext uri="{FF2B5EF4-FFF2-40B4-BE49-F238E27FC236}">
              <a16:creationId xmlns:a16="http://schemas.microsoft.com/office/drawing/2014/main" id="{EC82E5FD-99CE-44C3-B6EB-341FBD6DD4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29425" y="27793950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15)</a:t>
          </a:r>
        </a:p>
      </xdr:txBody>
    </xdr:sp>
    <xdr:clientData/>
  </xdr:twoCellAnchor>
  <xdr:twoCellAnchor>
    <xdr:from>
      <xdr:col>11</xdr:col>
      <xdr:colOff>209550</xdr:colOff>
      <xdr:row>121</xdr:row>
      <xdr:rowOff>28575</xdr:rowOff>
    </xdr:from>
    <xdr:to>
      <xdr:col>11</xdr:col>
      <xdr:colOff>438150</xdr:colOff>
      <xdr:row>122</xdr:row>
      <xdr:rowOff>38100</xdr:rowOff>
    </xdr:to>
    <xdr:sp macro="" textlink="">
      <xdr:nvSpPr>
        <xdr:cNvPr id="20" name="WordArt 88">
          <a:extLst>
            <a:ext uri="{FF2B5EF4-FFF2-40B4-BE49-F238E27FC236}">
              <a16:creationId xmlns:a16="http://schemas.microsoft.com/office/drawing/2014/main" id="{96F5D8B5-AB6B-4842-B548-EEF50120A1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477125" y="27793950"/>
          <a:ext cx="22860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16)</a:t>
          </a:r>
        </a:p>
      </xdr:txBody>
    </xdr:sp>
    <xdr:clientData/>
  </xdr:twoCellAnchor>
  <xdr:twoCellAnchor>
    <xdr:from>
      <xdr:col>7</xdr:col>
      <xdr:colOff>314325</xdr:colOff>
      <xdr:row>136</xdr:row>
      <xdr:rowOff>19050</xdr:rowOff>
    </xdr:from>
    <xdr:to>
      <xdr:col>7</xdr:col>
      <xdr:colOff>533400</xdr:colOff>
      <xdr:row>137</xdr:row>
      <xdr:rowOff>38100</xdr:rowOff>
    </xdr:to>
    <xdr:sp macro="" textlink="">
      <xdr:nvSpPr>
        <xdr:cNvPr id="21" name="WordArt 90">
          <a:extLst>
            <a:ext uri="{FF2B5EF4-FFF2-40B4-BE49-F238E27FC236}">
              <a16:creationId xmlns:a16="http://schemas.microsoft.com/office/drawing/2014/main" id="{E910B7D0-5FF7-4812-BF73-5800DCE96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876800" y="30594300"/>
          <a:ext cx="219075" cy="2095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18)</a:t>
          </a:r>
        </a:p>
      </xdr:txBody>
    </xdr:sp>
    <xdr:clientData/>
  </xdr:twoCellAnchor>
  <xdr:twoCellAnchor>
    <xdr:from>
      <xdr:col>9</xdr:col>
      <xdr:colOff>85725</xdr:colOff>
      <xdr:row>137</xdr:row>
      <xdr:rowOff>9525</xdr:rowOff>
    </xdr:from>
    <xdr:to>
      <xdr:col>9</xdr:col>
      <xdr:colOff>295275</xdr:colOff>
      <xdr:row>138</xdr:row>
      <xdr:rowOff>19050</xdr:rowOff>
    </xdr:to>
    <xdr:sp macro="" textlink="">
      <xdr:nvSpPr>
        <xdr:cNvPr id="22" name="WordArt 109">
          <a:extLst>
            <a:ext uri="{FF2B5EF4-FFF2-40B4-BE49-F238E27FC236}">
              <a16:creationId xmlns:a16="http://schemas.microsoft.com/office/drawing/2014/main" id="{2D552C96-56D7-48AA-81CE-1472BEDD5F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86450" y="30775275"/>
          <a:ext cx="2095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19)</a:t>
          </a:r>
        </a:p>
      </xdr:txBody>
    </xdr:sp>
    <xdr:clientData/>
  </xdr:twoCellAnchor>
  <xdr:twoCellAnchor>
    <xdr:from>
      <xdr:col>5</xdr:col>
      <xdr:colOff>1419225</xdr:colOff>
      <xdr:row>142</xdr:row>
      <xdr:rowOff>9525</xdr:rowOff>
    </xdr:from>
    <xdr:to>
      <xdr:col>5</xdr:col>
      <xdr:colOff>1628775</xdr:colOff>
      <xdr:row>143</xdr:row>
      <xdr:rowOff>19050</xdr:rowOff>
    </xdr:to>
    <xdr:sp macro="" textlink="">
      <xdr:nvSpPr>
        <xdr:cNvPr id="23" name="WordArt 112">
          <a:extLst>
            <a:ext uri="{FF2B5EF4-FFF2-40B4-BE49-F238E27FC236}">
              <a16:creationId xmlns:a16="http://schemas.microsoft.com/office/drawing/2014/main" id="{962DD814-9ADC-47EF-89FD-1CFACDEDB1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705225" y="32508825"/>
          <a:ext cx="2095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20)</a:t>
          </a:r>
        </a:p>
      </xdr:txBody>
    </xdr:sp>
    <xdr:clientData/>
  </xdr:twoCellAnchor>
  <xdr:twoCellAnchor>
    <xdr:from>
      <xdr:col>6</xdr:col>
      <xdr:colOff>304800</xdr:colOff>
      <xdr:row>120</xdr:row>
      <xdr:rowOff>28575</xdr:rowOff>
    </xdr:from>
    <xdr:to>
      <xdr:col>6</xdr:col>
      <xdr:colOff>438150</xdr:colOff>
      <xdr:row>120</xdr:row>
      <xdr:rowOff>200025</xdr:rowOff>
    </xdr:to>
    <xdr:sp macro="" textlink="">
      <xdr:nvSpPr>
        <xdr:cNvPr id="24" name="WordArt 115">
          <a:extLst>
            <a:ext uri="{FF2B5EF4-FFF2-40B4-BE49-F238E27FC236}">
              <a16:creationId xmlns:a16="http://schemas.microsoft.com/office/drawing/2014/main" id="{94B0918F-D483-490F-B3E5-32BA5540A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33875" y="27317700"/>
          <a:ext cx="13335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7)</a:t>
          </a:r>
        </a:p>
      </xdr:txBody>
    </xdr:sp>
    <xdr:clientData/>
  </xdr:twoCellAnchor>
  <xdr:twoCellAnchor>
    <xdr:from>
      <xdr:col>12</xdr:col>
      <xdr:colOff>219075</xdr:colOff>
      <xdr:row>121</xdr:row>
      <xdr:rowOff>28575</xdr:rowOff>
    </xdr:from>
    <xdr:to>
      <xdr:col>12</xdr:col>
      <xdr:colOff>438150</xdr:colOff>
      <xdr:row>122</xdr:row>
      <xdr:rowOff>38100</xdr:rowOff>
    </xdr:to>
    <xdr:sp macro="" textlink="">
      <xdr:nvSpPr>
        <xdr:cNvPr id="25" name="WordArt 116">
          <a:extLst>
            <a:ext uri="{FF2B5EF4-FFF2-40B4-BE49-F238E27FC236}">
              <a16:creationId xmlns:a16="http://schemas.microsoft.com/office/drawing/2014/main" id="{9172BBF2-ACCA-402D-89F7-10BC697DA5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105775" y="27793950"/>
          <a:ext cx="219075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17)</a:t>
          </a:r>
        </a:p>
      </xdr:txBody>
    </xdr:sp>
    <xdr:clientData/>
  </xdr:twoCellAnchor>
  <xdr:twoCellAnchor>
    <xdr:from>
      <xdr:col>1</xdr:col>
      <xdr:colOff>180975</xdr:colOff>
      <xdr:row>141</xdr:row>
      <xdr:rowOff>28575</xdr:rowOff>
    </xdr:from>
    <xdr:to>
      <xdr:col>1</xdr:col>
      <xdr:colOff>409575</xdr:colOff>
      <xdr:row>141</xdr:row>
      <xdr:rowOff>200025</xdr:rowOff>
    </xdr:to>
    <xdr:sp macro="" textlink="">
      <xdr:nvSpPr>
        <xdr:cNvPr id="26" name="WordArt 117">
          <a:extLst>
            <a:ext uri="{FF2B5EF4-FFF2-40B4-BE49-F238E27FC236}">
              <a16:creationId xmlns:a16="http://schemas.microsoft.com/office/drawing/2014/main" id="{F2E6FB38-707A-4DD1-80C1-38AD024874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09625" y="31575375"/>
          <a:ext cx="228600" cy="1714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17)</a:t>
          </a:r>
        </a:p>
      </xdr:txBody>
    </xdr:sp>
    <xdr:clientData/>
  </xdr:twoCellAnchor>
  <xdr:twoCellAnchor>
    <xdr:from>
      <xdr:col>5</xdr:col>
      <xdr:colOff>1524000</xdr:colOff>
      <xdr:row>116</xdr:row>
      <xdr:rowOff>142875</xdr:rowOff>
    </xdr:from>
    <xdr:to>
      <xdr:col>5</xdr:col>
      <xdr:colOff>1657350</xdr:colOff>
      <xdr:row>117</xdr:row>
      <xdr:rowOff>152400</xdr:rowOff>
    </xdr:to>
    <xdr:sp macro="" textlink="">
      <xdr:nvSpPr>
        <xdr:cNvPr id="27" name="WordArt 121">
          <a:extLst>
            <a:ext uri="{FF2B5EF4-FFF2-40B4-BE49-F238E27FC236}">
              <a16:creationId xmlns:a16="http://schemas.microsoft.com/office/drawing/2014/main" id="{9EE25B40-4433-42A7-9D9A-DE0F895EDE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10000" y="26593800"/>
          <a:ext cx="133350" cy="200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oa.mt.gov/employee-trave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57"/>
  <sheetViews>
    <sheetView tabSelected="1" topLeftCell="A52" workbookViewId="0">
      <selection activeCell="S61" sqref="S61"/>
    </sheetView>
  </sheetViews>
  <sheetFormatPr defaultRowHeight="15" x14ac:dyDescent="0.25"/>
  <cols>
    <col min="1" max="1" width="9.42578125" customWidth="1"/>
    <col min="2" max="2" width="7.5703125" customWidth="1"/>
    <col min="3" max="3" width="4.7109375" customWidth="1"/>
    <col min="4" max="4" width="7.7109375" customWidth="1"/>
    <col min="5" max="5" width="4.85546875" customWidth="1"/>
    <col min="6" max="6" width="26.140625" customWidth="1"/>
    <col min="7" max="7" width="8" customWidth="1"/>
    <col min="8" max="8" width="11.42578125" customWidth="1"/>
    <col min="9" max="9" width="7.140625" customWidth="1"/>
    <col min="10" max="10" width="11.5703125" customWidth="1"/>
    <col min="11" max="11" width="10.42578125" customWidth="1"/>
    <col min="12" max="12" width="9.28515625" customWidth="1"/>
    <col min="13" max="13" width="10" customWidth="1"/>
    <col min="14" max="14" width="14.140625" customWidth="1"/>
  </cols>
  <sheetData>
    <row r="1" spans="1:14" ht="15.75" x14ac:dyDescent="0.25">
      <c r="A1" s="273" t="s">
        <v>124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16.5" thickBot="1" x14ac:dyDescent="0.3">
      <c r="A2" s="274" t="s">
        <v>123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14" ht="20.100000000000001" customHeight="1" x14ac:dyDescent="0.25">
      <c r="A3" s="294" t="s">
        <v>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6"/>
    </row>
    <row r="4" spans="1:14" ht="20.100000000000001" customHeight="1" thickBot="1" x14ac:dyDescent="0.3">
      <c r="A4" s="297" t="s">
        <v>1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9"/>
    </row>
    <row r="5" spans="1:14" x14ac:dyDescent="0.25">
      <c r="A5" s="275" t="s">
        <v>2</v>
      </c>
      <c r="B5" s="276"/>
      <c r="C5" s="276"/>
      <c r="D5" s="276"/>
      <c r="E5" s="276"/>
      <c r="F5" s="277"/>
      <c r="G5" s="278" t="s">
        <v>3</v>
      </c>
      <c r="H5" s="278"/>
      <c r="I5" s="278"/>
      <c r="J5" s="278"/>
      <c r="K5" s="278"/>
      <c r="L5" s="278"/>
      <c r="M5" s="278"/>
      <c r="N5" s="279"/>
    </row>
    <row r="6" spans="1:14" x14ac:dyDescent="0.25">
      <c r="A6" s="1" t="s">
        <v>4</v>
      </c>
      <c r="B6" s="261"/>
      <c r="C6" s="262"/>
      <c r="D6" s="262"/>
      <c r="E6" s="262"/>
      <c r="F6" s="263"/>
      <c r="G6" s="2" t="s">
        <v>4</v>
      </c>
      <c r="H6" s="264"/>
      <c r="I6" s="265"/>
      <c r="J6" s="265"/>
      <c r="K6" s="262"/>
      <c r="L6" s="262"/>
      <c r="M6" s="262"/>
      <c r="N6" s="263"/>
    </row>
    <row r="7" spans="1:14" x14ac:dyDescent="0.25">
      <c r="A7" s="3" t="s">
        <v>5</v>
      </c>
      <c r="B7" s="266">
        <f ca="1">NOW()</f>
        <v>43208.406880439812</v>
      </c>
      <c r="C7" s="266"/>
      <c r="D7" s="181" t="s">
        <v>6</v>
      </c>
      <c r="E7" s="182"/>
      <c r="F7" s="4"/>
      <c r="G7" s="85" t="s">
        <v>5</v>
      </c>
      <c r="H7" s="267"/>
      <c r="I7" s="267"/>
      <c r="J7" s="86"/>
      <c r="K7" s="268"/>
      <c r="L7" s="268"/>
      <c r="M7" s="268"/>
      <c r="N7" s="269"/>
    </row>
    <row r="8" spans="1:14" ht="24" customHeight="1" thickBot="1" x14ac:dyDescent="0.3">
      <c r="A8" s="5" t="s">
        <v>7</v>
      </c>
      <c r="B8" s="280"/>
      <c r="C8" s="281"/>
      <c r="D8" s="281"/>
      <c r="E8" s="281"/>
      <c r="F8" s="282"/>
      <c r="G8" s="6" t="s">
        <v>7</v>
      </c>
      <c r="H8" s="283"/>
      <c r="I8" s="284"/>
      <c r="J8" s="284"/>
      <c r="K8" s="285"/>
      <c r="L8" s="285"/>
      <c r="M8" s="285"/>
      <c r="N8" s="286"/>
    </row>
    <row r="9" spans="1:14" ht="24" customHeight="1" x14ac:dyDescent="0.25">
      <c r="A9" s="7" t="s">
        <v>8</v>
      </c>
      <c r="B9" s="287"/>
      <c r="C9" s="288"/>
      <c r="D9" s="8" t="s">
        <v>9</v>
      </c>
      <c r="E9" s="289"/>
      <c r="F9" s="290"/>
      <c r="G9" s="9" t="s">
        <v>10</v>
      </c>
      <c r="H9" s="291"/>
      <c r="I9" s="292"/>
      <c r="J9" s="292"/>
      <c r="K9" s="292"/>
      <c r="L9" s="292"/>
      <c r="M9" s="292"/>
      <c r="N9" s="293"/>
    </row>
    <row r="10" spans="1:14" ht="24" customHeight="1" x14ac:dyDescent="0.25">
      <c r="A10" s="258" t="s">
        <v>11</v>
      </c>
      <c r="B10" s="259"/>
      <c r="C10" s="260"/>
      <c r="D10" s="261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41.45" customHeight="1" x14ac:dyDescent="0.25">
      <c r="A11" s="10" t="s">
        <v>12</v>
      </c>
      <c r="B11" s="270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2"/>
    </row>
    <row r="12" spans="1:14" ht="12.75" customHeight="1" x14ac:dyDescent="0.25">
      <c r="A12" s="254" t="s">
        <v>13</v>
      </c>
      <c r="B12" s="245" t="s">
        <v>14</v>
      </c>
      <c r="C12" s="244" t="s">
        <v>15</v>
      </c>
      <c r="D12" s="245" t="s">
        <v>16</v>
      </c>
      <c r="E12" s="244" t="s">
        <v>15</v>
      </c>
      <c r="F12" s="244" t="s">
        <v>17</v>
      </c>
      <c r="G12" s="245" t="s">
        <v>18</v>
      </c>
      <c r="H12" s="244" t="s">
        <v>19</v>
      </c>
      <c r="I12" s="244" t="s">
        <v>20</v>
      </c>
      <c r="J12" s="241" t="s">
        <v>21</v>
      </c>
      <c r="K12" s="244" t="s">
        <v>22</v>
      </c>
      <c r="L12" s="245" t="s">
        <v>23</v>
      </c>
      <c r="M12" s="245" t="s">
        <v>24</v>
      </c>
      <c r="N12" s="248" t="s">
        <v>25</v>
      </c>
    </row>
    <row r="13" spans="1:14" x14ac:dyDescent="0.25">
      <c r="A13" s="255"/>
      <c r="B13" s="246"/>
      <c r="C13" s="257"/>
      <c r="D13" s="246"/>
      <c r="E13" s="257"/>
      <c r="F13" s="242"/>
      <c r="G13" s="246"/>
      <c r="H13" s="242"/>
      <c r="I13" s="242"/>
      <c r="J13" s="242"/>
      <c r="K13" s="242"/>
      <c r="L13" s="246"/>
      <c r="M13" s="246"/>
      <c r="N13" s="249"/>
    </row>
    <row r="14" spans="1:14" ht="15.75" thickBot="1" x14ac:dyDescent="0.3">
      <c r="A14" s="256"/>
      <c r="B14" s="247"/>
      <c r="C14" s="11" t="s">
        <v>26</v>
      </c>
      <c r="D14" s="247"/>
      <c r="E14" s="11" t="s">
        <v>26</v>
      </c>
      <c r="F14" s="243"/>
      <c r="G14" s="247"/>
      <c r="H14" s="243"/>
      <c r="I14" s="243"/>
      <c r="J14" s="243"/>
      <c r="K14" s="243"/>
      <c r="L14" s="247"/>
      <c r="M14" s="247"/>
      <c r="N14" s="250"/>
    </row>
    <row r="15" spans="1:14" x14ac:dyDescent="0.25">
      <c r="A15" s="12"/>
      <c r="B15" s="13"/>
      <c r="C15" s="14"/>
      <c r="D15" s="13"/>
      <c r="E15" s="14"/>
      <c r="F15" s="14"/>
      <c r="G15" s="14"/>
      <c r="H15" s="15"/>
      <c r="I15" s="16"/>
      <c r="J15" s="17">
        <f>IF(Miles&gt;0,ROUND((Miles*Rate),2),0)</f>
        <v>0</v>
      </c>
      <c r="K15" s="18"/>
      <c r="L15" s="18"/>
      <c r="M15" s="18"/>
      <c r="N15" s="19">
        <f t="shared" ref="N15:N39" si="0">Subtotal+Lodging+Meals+MiscExpense</f>
        <v>0</v>
      </c>
    </row>
    <row r="16" spans="1:14" x14ac:dyDescent="0.25">
      <c r="A16" s="20"/>
      <c r="B16" s="21"/>
      <c r="C16" s="22"/>
      <c r="D16" s="21"/>
      <c r="E16" s="22"/>
      <c r="F16" s="22"/>
      <c r="G16" s="22"/>
      <c r="H16" s="23"/>
      <c r="I16" s="24"/>
      <c r="J16" s="17">
        <f t="shared" ref="J16:J39" si="1">IF(Miles&gt;0,ROUND((Miles*Rate),2),0)</f>
        <v>0</v>
      </c>
      <c r="K16" s="25"/>
      <c r="L16" s="25"/>
      <c r="M16" s="25"/>
      <c r="N16" s="19">
        <f t="shared" si="0"/>
        <v>0</v>
      </c>
    </row>
    <row r="17" spans="1:14" x14ac:dyDescent="0.25">
      <c r="A17" s="20"/>
      <c r="B17" s="21"/>
      <c r="C17" s="22"/>
      <c r="D17" s="21"/>
      <c r="E17" s="22"/>
      <c r="F17" s="22"/>
      <c r="G17" s="22"/>
      <c r="H17" s="23"/>
      <c r="I17" s="24"/>
      <c r="J17" s="17">
        <f t="shared" si="1"/>
        <v>0</v>
      </c>
      <c r="K17" s="25"/>
      <c r="L17" s="25"/>
      <c r="M17" s="25"/>
      <c r="N17" s="19">
        <f t="shared" si="0"/>
        <v>0</v>
      </c>
    </row>
    <row r="18" spans="1:14" x14ac:dyDescent="0.25">
      <c r="A18" s="20"/>
      <c r="B18" s="21"/>
      <c r="C18" s="22"/>
      <c r="D18" s="21"/>
      <c r="E18" s="22"/>
      <c r="F18" s="22"/>
      <c r="G18" s="22"/>
      <c r="H18" s="23"/>
      <c r="I18" s="24"/>
      <c r="J18" s="17">
        <f t="shared" si="1"/>
        <v>0</v>
      </c>
      <c r="K18" s="25"/>
      <c r="L18" s="25"/>
      <c r="M18" s="25"/>
      <c r="N18" s="19">
        <f t="shared" si="0"/>
        <v>0</v>
      </c>
    </row>
    <row r="19" spans="1:14" x14ac:dyDescent="0.25">
      <c r="A19" s="20"/>
      <c r="B19" s="21"/>
      <c r="C19" s="22"/>
      <c r="D19" s="21"/>
      <c r="E19" s="22"/>
      <c r="F19" s="22"/>
      <c r="G19" s="22"/>
      <c r="H19" s="23"/>
      <c r="I19" s="24"/>
      <c r="J19" s="17">
        <f t="shared" si="1"/>
        <v>0</v>
      </c>
      <c r="K19" s="25"/>
      <c r="L19" s="25"/>
      <c r="M19" s="25"/>
      <c r="N19" s="19">
        <f t="shared" si="0"/>
        <v>0</v>
      </c>
    </row>
    <row r="20" spans="1:14" x14ac:dyDescent="0.25">
      <c r="A20" s="20"/>
      <c r="B20" s="21"/>
      <c r="C20" s="22"/>
      <c r="D20" s="21"/>
      <c r="E20" s="22"/>
      <c r="F20" s="22"/>
      <c r="G20" s="22"/>
      <c r="H20" s="23"/>
      <c r="I20" s="24"/>
      <c r="J20" s="17">
        <f t="shared" si="1"/>
        <v>0</v>
      </c>
      <c r="K20" s="25"/>
      <c r="L20" s="25"/>
      <c r="M20" s="25"/>
      <c r="N20" s="19">
        <f t="shared" si="0"/>
        <v>0</v>
      </c>
    </row>
    <row r="21" spans="1:14" x14ac:dyDescent="0.25">
      <c r="A21" s="20"/>
      <c r="B21" s="21"/>
      <c r="C21" s="22"/>
      <c r="D21" s="21"/>
      <c r="E21" s="22"/>
      <c r="F21" s="22"/>
      <c r="G21" s="22"/>
      <c r="H21" s="23"/>
      <c r="I21" s="24"/>
      <c r="J21" s="17">
        <f t="shared" si="1"/>
        <v>0</v>
      </c>
      <c r="K21" s="25"/>
      <c r="L21" s="25"/>
      <c r="M21" s="25"/>
      <c r="N21" s="19">
        <f t="shared" si="0"/>
        <v>0</v>
      </c>
    </row>
    <row r="22" spans="1:14" x14ac:dyDescent="0.25">
      <c r="A22" s="20"/>
      <c r="B22" s="21"/>
      <c r="C22" s="22"/>
      <c r="D22" s="21"/>
      <c r="E22" s="22"/>
      <c r="F22" s="22"/>
      <c r="G22" s="22"/>
      <c r="H22" s="23"/>
      <c r="I22" s="24"/>
      <c r="J22" s="17">
        <f t="shared" si="1"/>
        <v>0</v>
      </c>
      <c r="K22" s="25"/>
      <c r="L22" s="25"/>
      <c r="M22" s="25"/>
      <c r="N22" s="19">
        <f t="shared" si="0"/>
        <v>0</v>
      </c>
    </row>
    <row r="23" spans="1:14" x14ac:dyDescent="0.25">
      <c r="A23" s="20"/>
      <c r="B23" s="21"/>
      <c r="C23" s="22"/>
      <c r="D23" s="21"/>
      <c r="E23" s="22"/>
      <c r="F23" s="22"/>
      <c r="G23" s="22"/>
      <c r="H23" s="23"/>
      <c r="I23" s="24"/>
      <c r="J23" s="17">
        <f t="shared" si="1"/>
        <v>0</v>
      </c>
      <c r="K23" s="25"/>
      <c r="L23" s="25"/>
      <c r="M23" s="25"/>
      <c r="N23" s="19">
        <f t="shared" si="0"/>
        <v>0</v>
      </c>
    </row>
    <row r="24" spans="1:14" x14ac:dyDescent="0.25">
      <c r="A24" s="20"/>
      <c r="B24" s="21"/>
      <c r="C24" s="22"/>
      <c r="D24" s="21"/>
      <c r="E24" s="22"/>
      <c r="F24" s="22"/>
      <c r="G24" s="22"/>
      <c r="H24" s="23"/>
      <c r="I24" s="24"/>
      <c r="J24" s="17">
        <f t="shared" si="1"/>
        <v>0</v>
      </c>
      <c r="K24" s="25"/>
      <c r="L24" s="25"/>
      <c r="M24" s="25"/>
      <c r="N24" s="19">
        <f t="shared" si="0"/>
        <v>0</v>
      </c>
    </row>
    <row r="25" spans="1:14" x14ac:dyDescent="0.25">
      <c r="A25" s="20"/>
      <c r="B25" s="21"/>
      <c r="C25" s="22"/>
      <c r="D25" s="21"/>
      <c r="E25" s="22"/>
      <c r="F25" s="22"/>
      <c r="G25" s="22"/>
      <c r="H25" s="23"/>
      <c r="I25" s="24"/>
      <c r="J25" s="17">
        <f t="shared" si="1"/>
        <v>0</v>
      </c>
      <c r="K25" s="25"/>
      <c r="L25" s="25"/>
      <c r="M25" s="25"/>
      <c r="N25" s="19">
        <f t="shared" si="0"/>
        <v>0</v>
      </c>
    </row>
    <row r="26" spans="1:14" x14ac:dyDescent="0.25">
      <c r="A26" s="20"/>
      <c r="B26" s="21"/>
      <c r="C26" s="22"/>
      <c r="D26" s="21"/>
      <c r="E26" s="22"/>
      <c r="F26" s="22"/>
      <c r="G26" s="22"/>
      <c r="H26" s="23"/>
      <c r="I26" s="24"/>
      <c r="J26" s="17">
        <f t="shared" si="1"/>
        <v>0</v>
      </c>
      <c r="K26" s="25"/>
      <c r="L26" s="25"/>
      <c r="M26" s="25"/>
      <c r="N26" s="19">
        <f t="shared" si="0"/>
        <v>0</v>
      </c>
    </row>
    <row r="27" spans="1:14" x14ac:dyDescent="0.25">
      <c r="A27" s="20"/>
      <c r="B27" s="21"/>
      <c r="C27" s="22"/>
      <c r="D27" s="21"/>
      <c r="E27" s="22"/>
      <c r="F27" s="22"/>
      <c r="G27" s="22"/>
      <c r="H27" s="23"/>
      <c r="I27" s="24"/>
      <c r="J27" s="17">
        <f t="shared" si="1"/>
        <v>0</v>
      </c>
      <c r="K27" s="25"/>
      <c r="L27" s="25"/>
      <c r="M27" s="25"/>
      <c r="N27" s="19">
        <f t="shared" si="0"/>
        <v>0</v>
      </c>
    </row>
    <row r="28" spans="1:14" x14ac:dyDescent="0.25">
      <c r="A28" s="20"/>
      <c r="B28" s="21"/>
      <c r="C28" s="22"/>
      <c r="D28" s="21"/>
      <c r="E28" s="22"/>
      <c r="F28" s="22"/>
      <c r="G28" s="22"/>
      <c r="H28" s="23"/>
      <c r="I28" s="24"/>
      <c r="J28" s="17">
        <f t="shared" si="1"/>
        <v>0</v>
      </c>
      <c r="K28" s="25"/>
      <c r="L28" s="25"/>
      <c r="M28" s="25"/>
      <c r="N28" s="19">
        <f t="shared" si="0"/>
        <v>0</v>
      </c>
    </row>
    <row r="29" spans="1:14" x14ac:dyDescent="0.25">
      <c r="A29" s="20"/>
      <c r="B29" s="21"/>
      <c r="C29" s="22"/>
      <c r="D29" s="21"/>
      <c r="E29" s="22"/>
      <c r="F29" s="22"/>
      <c r="G29" s="22"/>
      <c r="H29" s="23"/>
      <c r="I29" s="24"/>
      <c r="J29" s="17">
        <f t="shared" si="1"/>
        <v>0</v>
      </c>
      <c r="K29" s="25"/>
      <c r="L29" s="25"/>
      <c r="M29" s="25"/>
      <c r="N29" s="19">
        <f t="shared" si="0"/>
        <v>0</v>
      </c>
    </row>
    <row r="30" spans="1:14" x14ac:dyDescent="0.25">
      <c r="A30" s="20"/>
      <c r="B30" s="21"/>
      <c r="C30" s="22"/>
      <c r="D30" s="21"/>
      <c r="E30" s="22"/>
      <c r="F30" s="22"/>
      <c r="G30" s="22"/>
      <c r="H30" s="23"/>
      <c r="I30" s="24"/>
      <c r="J30" s="17">
        <f t="shared" si="1"/>
        <v>0</v>
      </c>
      <c r="K30" s="25"/>
      <c r="L30" s="25"/>
      <c r="M30" s="25"/>
      <c r="N30" s="19">
        <f t="shared" si="0"/>
        <v>0</v>
      </c>
    </row>
    <row r="31" spans="1:14" x14ac:dyDescent="0.25">
      <c r="A31" s="20"/>
      <c r="B31" s="21"/>
      <c r="C31" s="22"/>
      <c r="D31" s="21"/>
      <c r="E31" s="22"/>
      <c r="F31" s="22"/>
      <c r="G31" s="22"/>
      <c r="H31" s="23"/>
      <c r="I31" s="24"/>
      <c r="J31" s="17">
        <f t="shared" si="1"/>
        <v>0</v>
      </c>
      <c r="K31" s="25"/>
      <c r="L31" s="25"/>
      <c r="M31" s="25"/>
      <c r="N31" s="19">
        <f t="shared" si="0"/>
        <v>0</v>
      </c>
    </row>
    <row r="32" spans="1:14" x14ac:dyDescent="0.25">
      <c r="A32" s="20"/>
      <c r="B32" s="21"/>
      <c r="C32" s="22"/>
      <c r="D32" s="21"/>
      <c r="E32" s="22"/>
      <c r="F32" s="22"/>
      <c r="G32" s="22"/>
      <c r="H32" s="23"/>
      <c r="I32" s="24"/>
      <c r="J32" s="17">
        <f t="shared" si="1"/>
        <v>0</v>
      </c>
      <c r="K32" s="25"/>
      <c r="L32" s="25"/>
      <c r="M32" s="25"/>
      <c r="N32" s="19">
        <f t="shared" si="0"/>
        <v>0</v>
      </c>
    </row>
    <row r="33" spans="1:14" x14ac:dyDescent="0.25">
      <c r="A33" s="20"/>
      <c r="B33" s="21"/>
      <c r="C33" s="22"/>
      <c r="D33" s="21"/>
      <c r="E33" s="22"/>
      <c r="F33" s="22"/>
      <c r="G33" s="22"/>
      <c r="H33" s="23"/>
      <c r="I33" s="24"/>
      <c r="J33" s="17">
        <f t="shared" si="1"/>
        <v>0</v>
      </c>
      <c r="K33" s="25"/>
      <c r="L33" s="25"/>
      <c r="M33" s="25"/>
      <c r="N33" s="19">
        <f t="shared" si="0"/>
        <v>0</v>
      </c>
    </row>
    <row r="34" spans="1:14" x14ac:dyDescent="0.25">
      <c r="A34" s="20"/>
      <c r="B34" s="21"/>
      <c r="C34" s="22"/>
      <c r="D34" s="21"/>
      <c r="E34" s="22"/>
      <c r="F34" s="22"/>
      <c r="G34" s="22"/>
      <c r="H34" s="23"/>
      <c r="I34" s="24"/>
      <c r="J34" s="17">
        <f t="shared" si="1"/>
        <v>0</v>
      </c>
      <c r="K34" s="25"/>
      <c r="L34" s="25"/>
      <c r="M34" s="25"/>
      <c r="N34" s="19">
        <f t="shared" si="0"/>
        <v>0</v>
      </c>
    </row>
    <row r="35" spans="1:14" x14ac:dyDescent="0.25">
      <c r="A35" s="20"/>
      <c r="B35" s="21"/>
      <c r="C35" s="22"/>
      <c r="D35" s="21"/>
      <c r="E35" s="22"/>
      <c r="F35" s="22"/>
      <c r="G35" s="22"/>
      <c r="H35" s="23"/>
      <c r="I35" s="24"/>
      <c r="J35" s="17">
        <f t="shared" si="1"/>
        <v>0</v>
      </c>
      <c r="K35" s="25"/>
      <c r="L35" s="25"/>
      <c r="M35" s="25"/>
      <c r="N35" s="19">
        <f t="shared" si="0"/>
        <v>0</v>
      </c>
    </row>
    <row r="36" spans="1:14" x14ac:dyDescent="0.25">
      <c r="A36" s="20"/>
      <c r="B36" s="21"/>
      <c r="C36" s="22"/>
      <c r="D36" s="21"/>
      <c r="E36" s="22"/>
      <c r="F36" s="22"/>
      <c r="G36" s="22"/>
      <c r="H36" s="23"/>
      <c r="I36" s="24"/>
      <c r="J36" s="17">
        <f t="shared" si="1"/>
        <v>0</v>
      </c>
      <c r="K36" s="25"/>
      <c r="L36" s="25"/>
      <c r="M36" s="25"/>
      <c r="N36" s="19">
        <f t="shared" si="0"/>
        <v>0</v>
      </c>
    </row>
    <row r="37" spans="1:14" x14ac:dyDescent="0.25">
      <c r="A37" s="20"/>
      <c r="B37" s="21"/>
      <c r="C37" s="22"/>
      <c r="D37" s="21"/>
      <c r="E37" s="22"/>
      <c r="F37" s="22"/>
      <c r="G37" s="22"/>
      <c r="H37" s="23"/>
      <c r="I37" s="24"/>
      <c r="J37" s="17">
        <f t="shared" si="1"/>
        <v>0</v>
      </c>
      <c r="K37" s="25"/>
      <c r="L37" s="25"/>
      <c r="M37" s="25"/>
      <c r="N37" s="19">
        <f t="shared" si="0"/>
        <v>0</v>
      </c>
    </row>
    <row r="38" spans="1:14" x14ac:dyDescent="0.25">
      <c r="A38" s="20"/>
      <c r="B38" s="21"/>
      <c r="C38" s="22"/>
      <c r="D38" s="21"/>
      <c r="E38" s="22"/>
      <c r="F38" s="22"/>
      <c r="G38" s="22"/>
      <c r="H38" s="23"/>
      <c r="I38" s="24"/>
      <c r="J38" s="17">
        <f t="shared" si="1"/>
        <v>0</v>
      </c>
      <c r="K38" s="25"/>
      <c r="L38" s="25"/>
      <c r="M38" s="25"/>
      <c r="N38" s="19">
        <f t="shared" si="0"/>
        <v>0</v>
      </c>
    </row>
    <row r="39" spans="1:14" x14ac:dyDescent="0.25">
      <c r="A39" s="20"/>
      <c r="B39" s="21"/>
      <c r="C39" s="22"/>
      <c r="D39" s="21"/>
      <c r="E39" s="22"/>
      <c r="F39" s="22"/>
      <c r="G39" s="22"/>
      <c r="H39" s="23"/>
      <c r="I39" s="24"/>
      <c r="J39" s="17">
        <f t="shared" si="1"/>
        <v>0</v>
      </c>
      <c r="K39" s="25"/>
      <c r="L39" s="25"/>
      <c r="M39" s="25"/>
      <c r="N39" s="19">
        <f t="shared" si="0"/>
        <v>0</v>
      </c>
    </row>
    <row r="40" spans="1:14" x14ac:dyDescent="0.25">
      <c r="A40" s="251" t="s">
        <v>27</v>
      </c>
      <c r="B40" s="252"/>
      <c r="C40" s="252"/>
      <c r="D40" s="252"/>
      <c r="E40" s="252"/>
      <c r="F40" s="252"/>
      <c r="G40" s="252"/>
      <c r="H40" s="252"/>
      <c r="I40" s="253"/>
      <c r="J40" s="26">
        <f>SUM(Subtotal)</f>
        <v>0</v>
      </c>
      <c r="K40" s="26">
        <f>SUM(Lodging)</f>
        <v>0</v>
      </c>
      <c r="L40" s="26">
        <f>SUM(Meals)</f>
        <v>0</v>
      </c>
      <c r="M40" s="27">
        <f>SUM(MiscExpense)</f>
        <v>0</v>
      </c>
      <c r="N40" s="28">
        <f>SUM(Total)</f>
        <v>0</v>
      </c>
    </row>
    <row r="41" spans="1:14" x14ac:dyDescent="0.25">
      <c r="A41" s="227" t="s">
        <v>28</v>
      </c>
      <c r="B41" s="228"/>
      <c r="C41" s="228"/>
      <c r="D41" s="228"/>
      <c r="E41" s="228"/>
      <c r="F41" s="228"/>
      <c r="G41" s="228"/>
      <c r="H41" s="228"/>
      <c r="I41" s="228"/>
      <c r="J41" s="229"/>
      <c r="K41" s="229"/>
      <c r="L41" s="229"/>
      <c r="M41" s="230"/>
      <c r="N41" s="28">
        <f>CrCardPlusWarrTot</f>
        <v>0</v>
      </c>
    </row>
    <row r="42" spans="1:14" x14ac:dyDescent="0.25">
      <c r="A42" s="231" t="s">
        <v>29</v>
      </c>
      <c r="B42" s="232"/>
      <c r="C42" s="232"/>
      <c r="D42" s="232"/>
      <c r="E42" s="232"/>
      <c r="F42" s="232"/>
      <c r="G42" s="232"/>
      <c r="H42" s="232"/>
      <c r="I42" s="232"/>
      <c r="J42" s="233"/>
      <c r="K42" s="233"/>
      <c r="L42" s="233"/>
      <c r="M42" s="234"/>
      <c r="N42" s="29">
        <v>0</v>
      </c>
    </row>
    <row r="43" spans="1:14" x14ac:dyDescent="0.25">
      <c r="A43" s="231" t="s">
        <v>30</v>
      </c>
      <c r="B43" s="232"/>
      <c r="C43" s="232"/>
      <c r="D43" s="232"/>
      <c r="E43" s="232"/>
      <c r="F43" s="232"/>
      <c r="G43" s="232"/>
      <c r="H43" s="232"/>
      <c r="I43" s="232"/>
      <c r="J43" s="233"/>
      <c r="K43" s="233"/>
      <c r="L43" s="233"/>
      <c r="M43" s="234"/>
      <c r="N43" s="28">
        <f>IF(TotalTravelExp&gt;(CrCardPlusWarrTot+TravelAdvance),(TotalTravelExp-(CrCardPlusWarrTot+TravelAdvance)),0)</f>
        <v>0</v>
      </c>
    </row>
    <row r="44" spans="1:14" x14ac:dyDescent="0.25">
      <c r="A44" s="231" t="s">
        <v>31</v>
      </c>
      <c r="B44" s="232"/>
      <c r="C44" s="232"/>
      <c r="D44" s="232"/>
      <c r="E44" s="232"/>
      <c r="F44" s="232"/>
      <c r="G44" s="232"/>
      <c r="H44" s="232"/>
      <c r="I44" s="232"/>
      <c r="J44" s="233"/>
      <c r="K44" s="233"/>
      <c r="L44" s="233"/>
      <c r="M44" s="234"/>
      <c r="N44" s="28">
        <f>IF(TotalTravelExp&lt;(CrCardPlusWarrTot+TravelAdvance),(CrCardPlusWarrTot+TravelAdvance-TotalTravelExp),0)</f>
        <v>0</v>
      </c>
    </row>
    <row r="45" spans="1:14" ht="9.9499999999999993" customHeight="1" thickBot="1" x14ac:dyDescent="0.3">
      <c r="A45" s="235"/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7"/>
    </row>
    <row r="46" spans="1:14" ht="68.45" customHeight="1" x14ac:dyDescent="0.25">
      <c r="A46" s="132" t="s">
        <v>32</v>
      </c>
      <c r="B46" s="133"/>
      <c r="C46" s="134"/>
      <c r="D46" s="238"/>
      <c r="E46" s="239"/>
      <c r="F46" s="239"/>
      <c r="G46" s="239"/>
      <c r="H46" s="239"/>
      <c r="I46" s="239"/>
      <c r="J46" s="239"/>
      <c r="K46" s="239"/>
      <c r="L46" s="239"/>
      <c r="M46" s="239"/>
      <c r="N46" s="240"/>
    </row>
    <row r="47" spans="1:14" x14ac:dyDescent="0.25">
      <c r="A47" s="215" t="s">
        <v>33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7"/>
    </row>
    <row r="48" spans="1:14" ht="15.75" thickBot="1" x14ac:dyDescent="0.3">
      <c r="A48" s="30" t="s">
        <v>5</v>
      </c>
      <c r="B48" s="218" t="s">
        <v>34</v>
      </c>
      <c r="C48" s="219"/>
      <c r="D48" s="219"/>
      <c r="E48" s="220"/>
      <c r="F48" s="31" t="s">
        <v>35</v>
      </c>
      <c r="G48" s="32" t="s">
        <v>36</v>
      </c>
      <c r="H48" s="33" t="s">
        <v>5</v>
      </c>
      <c r="I48" s="218" t="s">
        <v>34</v>
      </c>
      <c r="J48" s="220"/>
      <c r="K48" s="218" t="s">
        <v>37</v>
      </c>
      <c r="L48" s="220"/>
      <c r="M48" s="33" t="s">
        <v>36</v>
      </c>
      <c r="N48" s="115"/>
    </row>
    <row r="49" spans="1:14" x14ac:dyDescent="0.25">
      <c r="A49" s="34"/>
      <c r="B49" s="221"/>
      <c r="C49" s="222"/>
      <c r="D49" s="222"/>
      <c r="E49" s="223"/>
      <c r="F49" s="35"/>
      <c r="G49" s="36"/>
      <c r="H49" s="37"/>
      <c r="I49" s="224"/>
      <c r="J49" s="225"/>
      <c r="K49" s="226"/>
      <c r="L49" s="226"/>
      <c r="M49" s="36"/>
      <c r="N49" s="116"/>
    </row>
    <row r="50" spans="1:14" x14ac:dyDescent="0.25">
      <c r="A50" s="38"/>
      <c r="B50" s="204"/>
      <c r="C50" s="205"/>
      <c r="D50" s="205"/>
      <c r="E50" s="206"/>
      <c r="F50" s="39"/>
      <c r="G50" s="36"/>
      <c r="H50" s="40"/>
      <c r="I50" s="204"/>
      <c r="J50" s="206"/>
      <c r="K50" s="204"/>
      <c r="L50" s="206"/>
      <c r="M50" s="41"/>
      <c r="N50" s="116"/>
    </row>
    <row r="51" spans="1:14" x14ac:dyDescent="0.25">
      <c r="A51" s="38"/>
      <c r="B51" s="204"/>
      <c r="C51" s="205"/>
      <c r="D51" s="205"/>
      <c r="E51" s="206"/>
      <c r="F51" s="39"/>
      <c r="G51" s="36"/>
      <c r="H51" s="40"/>
      <c r="I51" s="204"/>
      <c r="J51" s="206"/>
      <c r="K51" s="204"/>
      <c r="L51" s="206"/>
      <c r="M51" s="41"/>
      <c r="N51" s="116"/>
    </row>
    <row r="52" spans="1:14" x14ac:dyDescent="0.25">
      <c r="A52" s="38"/>
      <c r="B52" s="204"/>
      <c r="C52" s="205"/>
      <c r="D52" s="205"/>
      <c r="E52" s="206"/>
      <c r="F52" s="39"/>
      <c r="G52" s="36"/>
      <c r="H52" s="40"/>
      <c r="I52" s="204"/>
      <c r="J52" s="206"/>
      <c r="K52" s="204"/>
      <c r="L52" s="206"/>
      <c r="M52" s="41"/>
      <c r="N52" s="116"/>
    </row>
    <row r="53" spans="1:14" x14ac:dyDescent="0.25">
      <c r="A53" s="38"/>
      <c r="B53" s="204"/>
      <c r="C53" s="205"/>
      <c r="D53" s="205"/>
      <c r="E53" s="206"/>
      <c r="F53" s="39"/>
      <c r="G53" s="36"/>
      <c r="H53" s="40"/>
      <c r="I53" s="204"/>
      <c r="J53" s="206"/>
      <c r="K53" s="204"/>
      <c r="L53" s="206"/>
      <c r="M53" s="41"/>
      <c r="N53" s="116"/>
    </row>
    <row r="54" spans="1:14" x14ac:dyDescent="0.25">
      <c r="A54" s="38"/>
      <c r="B54" s="204"/>
      <c r="C54" s="205"/>
      <c r="D54" s="205"/>
      <c r="E54" s="206"/>
      <c r="F54" s="39"/>
      <c r="G54" s="36"/>
      <c r="H54" s="40"/>
      <c r="I54" s="204"/>
      <c r="J54" s="206"/>
      <c r="K54" s="204"/>
      <c r="L54" s="206"/>
      <c r="M54" s="41"/>
      <c r="N54" s="116"/>
    </row>
    <row r="55" spans="1:14" x14ac:dyDescent="0.25">
      <c r="A55" s="38"/>
      <c r="B55" s="204"/>
      <c r="C55" s="205"/>
      <c r="D55" s="205"/>
      <c r="E55" s="206"/>
      <c r="F55" s="39"/>
      <c r="G55" s="36"/>
      <c r="H55" s="40"/>
      <c r="I55" s="204"/>
      <c r="J55" s="206"/>
      <c r="K55" s="204"/>
      <c r="L55" s="206"/>
      <c r="M55" s="41"/>
      <c r="N55" s="116"/>
    </row>
    <row r="56" spans="1:14" x14ac:dyDescent="0.25">
      <c r="A56" s="38"/>
      <c r="B56" s="204"/>
      <c r="C56" s="205"/>
      <c r="D56" s="205"/>
      <c r="E56" s="206"/>
      <c r="F56" s="39"/>
      <c r="G56" s="36"/>
      <c r="H56" s="40"/>
      <c r="I56" s="204"/>
      <c r="J56" s="206"/>
      <c r="K56" s="204"/>
      <c r="L56" s="206"/>
      <c r="M56" s="41"/>
      <c r="N56" s="117"/>
    </row>
    <row r="57" spans="1:14" ht="15.75" thickBot="1" x14ac:dyDescent="0.3">
      <c r="A57" s="42"/>
      <c r="B57" s="207"/>
      <c r="C57" s="208"/>
      <c r="D57" s="208"/>
      <c r="E57" s="209"/>
      <c r="F57" s="43"/>
      <c r="G57" s="44"/>
      <c r="H57" s="45"/>
      <c r="I57" s="207"/>
      <c r="J57" s="208"/>
      <c r="K57" s="207"/>
      <c r="L57" s="209"/>
      <c r="M57" s="44"/>
      <c r="N57" s="46">
        <f>SUM(CrCardPlusWarr1)+SUM(CrCardPlusWarr2)</f>
        <v>0</v>
      </c>
    </row>
    <row r="58" spans="1:14" ht="26.25" customHeight="1" thickBot="1" x14ac:dyDescent="0.3">
      <c r="A58" s="210"/>
      <c r="B58" s="211"/>
      <c r="C58" s="211"/>
      <c r="D58" s="211"/>
      <c r="E58" s="211"/>
      <c r="F58" s="211"/>
      <c r="G58" s="212"/>
      <c r="H58" s="213"/>
      <c r="I58" s="211"/>
      <c r="J58" s="211"/>
      <c r="K58" s="211"/>
      <c r="L58" s="211"/>
      <c r="M58" s="211"/>
      <c r="N58" s="214"/>
    </row>
    <row r="59" spans="1:14" ht="15.75" thickTop="1" x14ac:dyDescent="0.25">
      <c r="A59" s="104" t="s">
        <v>38</v>
      </c>
      <c r="B59" s="105"/>
      <c r="C59" s="105"/>
      <c r="D59" s="105"/>
      <c r="E59" s="105"/>
      <c r="F59" s="105"/>
      <c r="G59" s="106"/>
      <c r="H59" s="107" t="s">
        <v>39</v>
      </c>
      <c r="I59" s="105"/>
      <c r="J59" s="105"/>
      <c r="K59" s="105"/>
      <c r="L59" s="105"/>
      <c r="M59" s="105"/>
      <c r="N59" s="108"/>
    </row>
    <row r="60" spans="1:14" ht="25.5" customHeight="1" thickBot="1" x14ac:dyDescent="0.3">
      <c r="A60" s="87" t="s">
        <v>40</v>
      </c>
      <c r="B60" s="88"/>
      <c r="C60" s="88"/>
      <c r="D60" s="88"/>
      <c r="E60" s="88"/>
      <c r="F60" s="88"/>
      <c r="G60" s="89"/>
      <c r="H60" s="90" t="s">
        <v>41</v>
      </c>
      <c r="I60" s="91"/>
      <c r="J60" s="91"/>
      <c r="K60" s="91"/>
      <c r="L60" s="91"/>
      <c r="M60" s="91"/>
      <c r="N60" s="92"/>
    </row>
    <row r="61" spans="1:14" ht="30" customHeight="1" thickBot="1" x14ac:dyDescent="0.3">
      <c r="A61" s="198" t="s">
        <v>42</v>
      </c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200"/>
    </row>
    <row r="62" spans="1:14" x14ac:dyDescent="0.25">
      <c r="A62" s="201"/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</row>
    <row r="63" spans="1:14" ht="22.5" x14ac:dyDescent="0.45">
      <c r="A63" s="202" t="s">
        <v>43</v>
      </c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</row>
    <row r="64" spans="1:14" ht="22.5" x14ac:dyDescent="0.45">
      <c r="A64" s="202" t="s">
        <v>44</v>
      </c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</row>
    <row r="65" spans="1:19" ht="22.5" x14ac:dyDescent="0.45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</row>
    <row r="66" spans="1:19" ht="16.149999999999999" customHeight="1" x14ac:dyDescent="0.25">
      <c r="A66" s="300" t="s">
        <v>45</v>
      </c>
      <c r="B66" s="301" t="s">
        <v>46</v>
      </c>
      <c r="C66" s="301"/>
      <c r="D66" s="301"/>
      <c r="E66" s="301"/>
      <c r="F66" s="301"/>
      <c r="G66" s="302" t="s">
        <v>125</v>
      </c>
      <c r="H66" s="302"/>
      <c r="I66" s="302"/>
      <c r="J66" s="302"/>
      <c r="K66" s="302"/>
      <c r="L66" s="302"/>
      <c r="M66" s="302"/>
      <c r="N66" s="302"/>
      <c r="O66" s="47"/>
      <c r="P66" s="47"/>
      <c r="Q66" s="48"/>
    </row>
    <row r="67" spans="1:19" ht="16.149999999999999" customHeight="1" x14ac:dyDescent="0.25">
      <c r="A67" s="300" t="s">
        <v>47</v>
      </c>
      <c r="B67" s="301" t="s">
        <v>48</v>
      </c>
      <c r="C67" s="301"/>
      <c r="D67" s="301"/>
      <c r="E67" s="301"/>
      <c r="F67" s="301"/>
      <c r="G67" s="302" t="s">
        <v>49</v>
      </c>
      <c r="H67" s="302"/>
      <c r="I67" s="302"/>
      <c r="J67" s="302"/>
      <c r="K67" s="302"/>
      <c r="L67" s="302"/>
      <c r="M67" s="302"/>
      <c r="N67" s="302"/>
      <c r="O67" s="47"/>
      <c r="P67" s="47"/>
      <c r="Q67" s="48"/>
    </row>
    <row r="68" spans="1:19" ht="16.149999999999999" customHeight="1" x14ac:dyDescent="0.25">
      <c r="A68" s="300" t="s">
        <v>50</v>
      </c>
      <c r="B68" s="301" t="s">
        <v>51</v>
      </c>
      <c r="C68" s="302"/>
      <c r="D68" s="302"/>
      <c r="E68" s="302"/>
      <c r="F68" s="302"/>
      <c r="G68" s="302" t="s">
        <v>52</v>
      </c>
      <c r="H68" s="302"/>
      <c r="I68" s="302"/>
      <c r="J68" s="302"/>
      <c r="K68" s="302"/>
      <c r="L68" s="302"/>
      <c r="M68" s="302"/>
      <c r="N68" s="302"/>
      <c r="O68" s="47"/>
      <c r="P68" s="47"/>
      <c r="Q68" s="48"/>
    </row>
    <row r="69" spans="1:19" ht="16.149999999999999" customHeight="1" x14ac:dyDescent="0.25">
      <c r="A69" s="300" t="s">
        <v>53</v>
      </c>
      <c r="B69" s="301" t="s">
        <v>54</v>
      </c>
      <c r="C69" s="302"/>
      <c r="D69" s="302"/>
      <c r="E69" s="302"/>
      <c r="F69" s="302"/>
      <c r="G69" s="302" t="s">
        <v>55</v>
      </c>
      <c r="H69" s="302"/>
      <c r="I69" s="302"/>
      <c r="J69" s="302"/>
      <c r="K69" s="302"/>
      <c r="L69" s="302"/>
      <c r="M69" s="302"/>
      <c r="N69" s="302"/>
      <c r="O69" s="47"/>
      <c r="P69" s="47"/>
      <c r="Q69" s="48"/>
    </row>
    <row r="70" spans="1:19" ht="16.149999999999999" customHeight="1" x14ac:dyDescent="0.25">
      <c r="A70" s="300" t="s">
        <v>56</v>
      </c>
      <c r="B70" s="301" t="s">
        <v>57</v>
      </c>
      <c r="C70" s="302"/>
      <c r="D70" s="302"/>
      <c r="E70" s="302"/>
      <c r="F70" s="302"/>
      <c r="G70" s="302" t="s">
        <v>58</v>
      </c>
      <c r="H70" s="302"/>
      <c r="I70" s="302"/>
      <c r="J70" s="302"/>
      <c r="K70" s="302"/>
      <c r="L70" s="302"/>
      <c r="M70" s="302"/>
      <c r="N70" s="302"/>
      <c r="O70" s="47"/>
      <c r="P70" s="47"/>
      <c r="Q70" s="48"/>
    </row>
    <row r="71" spans="1:19" ht="16.149999999999999" customHeight="1" x14ac:dyDescent="0.25">
      <c r="A71" s="300" t="s">
        <v>59</v>
      </c>
      <c r="B71" s="303" t="s">
        <v>60</v>
      </c>
      <c r="C71" s="301"/>
      <c r="D71" s="301"/>
      <c r="E71" s="301"/>
      <c r="F71" s="301"/>
      <c r="G71" s="302" t="s">
        <v>61</v>
      </c>
      <c r="H71" s="302"/>
      <c r="I71" s="302"/>
      <c r="J71" s="302"/>
      <c r="K71" s="302"/>
      <c r="L71" s="302"/>
      <c r="M71" s="302"/>
      <c r="N71" s="302"/>
      <c r="O71" s="47"/>
      <c r="P71" s="47"/>
      <c r="Q71" s="48"/>
    </row>
    <row r="72" spans="1:19" ht="16.149999999999999" customHeight="1" x14ac:dyDescent="0.25">
      <c r="A72" s="300" t="s">
        <v>62</v>
      </c>
      <c r="B72" s="301" t="s">
        <v>12</v>
      </c>
      <c r="C72" s="301"/>
      <c r="D72" s="301"/>
      <c r="E72" s="301"/>
      <c r="F72" s="301"/>
      <c r="G72" s="302" t="s">
        <v>63</v>
      </c>
      <c r="H72" s="302"/>
      <c r="I72" s="302"/>
      <c r="J72" s="302"/>
      <c r="K72" s="302"/>
      <c r="L72" s="302"/>
      <c r="M72" s="302"/>
      <c r="N72" s="302"/>
      <c r="O72" s="47"/>
      <c r="P72" s="47"/>
      <c r="Q72" s="48"/>
    </row>
    <row r="73" spans="1:19" ht="16.149999999999999" customHeight="1" x14ac:dyDescent="0.25">
      <c r="A73" s="300" t="s">
        <v>64</v>
      </c>
      <c r="B73" s="301" t="s">
        <v>65</v>
      </c>
      <c r="C73" s="301"/>
      <c r="D73" s="301"/>
      <c r="E73" s="301"/>
      <c r="F73" s="301"/>
      <c r="G73" s="302" t="s">
        <v>66</v>
      </c>
      <c r="H73" s="302"/>
      <c r="I73" s="302"/>
      <c r="J73" s="302"/>
      <c r="K73" s="302"/>
      <c r="L73" s="302"/>
      <c r="M73" s="302"/>
      <c r="N73" s="302"/>
      <c r="O73" s="47"/>
      <c r="P73" s="47"/>
      <c r="Q73" s="48"/>
    </row>
    <row r="74" spans="1:19" ht="16.149999999999999" customHeight="1" x14ac:dyDescent="0.25">
      <c r="A74" s="300" t="s">
        <v>67</v>
      </c>
      <c r="B74" s="301" t="s">
        <v>68</v>
      </c>
      <c r="C74" s="301"/>
      <c r="D74" s="301"/>
      <c r="E74" s="301"/>
      <c r="F74" s="301"/>
      <c r="G74" s="184" t="s">
        <v>69</v>
      </c>
      <c r="H74" s="184"/>
      <c r="I74" s="184"/>
      <c r="J74" s="184"/>
      <c r="K74" s="184"/>
      <c r="L74" s="184"/>
      <c r="M74" s="184"/>
      <c r="N74" s="184"/>
      <c r="O74" s="49"/>
      <c r="P74" s="49"/>
      <c r="Q74" s="49"/>
      <c r="R74" s="49"/>
      <c r="S74" s="49"/>
    </row>
    <row r="75" spans="1:19" ht="16.149999999999999" customHeight="1" x14ac:dyDescent="0.25">
      <c r="A75" s="300" t="s">
        <v>70</v>
      </c>
      <c r="B75" s="301" t="s">
        <v>71</v>
      </c>
      <c r="C75" s="301"/>
      <c r="D75" s="301"/>
      <c r="E75" s="301"/>
      <c r="F75" s="301"/>
      <c r="G75" s="184" t="s">
        <v>72</v>
      </c>
      <c r="H75" s="185"/>
      <c r="I75" s="185"/>
      <c r="J75" s="185"/>
      <c r="K75" s="185"/>
      <c r="L75" s="185"/>
      <c r="M75" s="185"/>
      <c r="N75" s="185"/>
      <c r="O75" s="49"/>
      <c r="P75" s="49"/>
      <c r="Q75" s="49"/>
      <c r="R75" s="49"/>
      <c r="S75" s="49"/>
    </row>
    <row r="76" spans="1:19" ht="16.149999999999999" customHeight="1" x14ac:dyDescent="0.25">
      <c r="A76" s="300"/>
      <c r="B76" s="301"/>
      <c r="C76" s="301"/>
      <c r="D76" s="301"/>
      <c r="E76" s="301"/>
      <c r="F76" s="301"/>
      <c r="G76" s="185"/>
      <c r="H76" s="185"/>
      <c r="I76" s="185"/>
      <c r="J76" s="185"/>
      <c r="K76" s="185"/>
      <c r="L76" s="185"/>
      <c r="M76" s="185"/>
      <c r="N76" s="185"/>
      <c r="O76" s="49"/>
      <c r="P76" s="49"/>
      <c r="Q76" s="49"/>
      <c r="R76" s="49"/>
      <c r="S76" s="49"/>
    </row>
    <row r="77" spans="1:19" ht="16.149999999999999" customHeight="1" x14ac:dyDescent="0.25">
      <c r="A77" s="300" t="s">
        <v>73</v>
      </c>
      <c r="B77" s="301" t="s">
        <v>17</v>
      </c>
      <c r="C77" s="301"/>
      <c r="D77" s="301"/>
      <c r="E77" s="301"/>
      <c r="F77" s="301"/>
      <c r="G77" s="302" t="s">
        <v>74</v>
      </c>
      <c r="H77" s="302"/>
      <c r="I77" s="302"/>
      <c r="J77" s="302"/>
      <c r="K77" s="302"/>
      <c r="L77" s="302"/>
      <c r="M77" s="302"/>
      <c r="N77" s="302"/>
      <c r="O77" s="47"/>
      <c r="P77" s="47"/>
      <c r="Q77" s="48"/>
    </row>
    <row r="78" spans="1:19" ht="16.149999999999999" customHeight="1" x14ac:dyDescent="0.25">
      <c r="A78" s="300" t="s">
        <v>75</v>
      </c>
      <c r="B78" s="301" t="s">
        <v>76</v>
      </c>
      <c r="C78" s="301"/>
      <c r="D78" s="301"/>
      <c r="E78" s="301"/>
      <c r="F78" s="301"/>
      <c r="G78" s="302" t="s">
        <v>77</v>
      </c>
      <c r="H78" s="302"/>
      <c r="I78" s="302"/>
      <c r="J78" s="302"/>
      <c r="K78" s="302"/>
      <c r="L78" s="302"/>
      <c r="M78" s="302"/>
      <c r="N78" s="302"/>
      <c r="O78" s="47"/>
      <c r="P78" s="47"/>
      <c r="Q78" s="48"/>
    </row>
    <row r="79" spans="1:19" ht="16.149999999999999" customHeight="1" x14ac:dyDescent="0.25">
      <c r="A79" s="304"/>
      <c r="B79" s="305"/>
      <c r="C79" s="305"/>
      <c r="D79" s="305"/>
      <c r="E79" s="305"/>
      <c r="F79" s="305"/>
      <c r="G79" s="302"/>
      <c r="H79" s="184" t="s">
        <v>78</v>
      </c>
      <c r="I79" s="184"/>
      <c r="J79" s="184"/>
      <c r="K79" s="184"/>
      <c r="L79" s="184"/>
      <c r="M79" s="184"/>
      <c r="N79" s="184"/>
      <c r="O79" s="47"/>
      <c r="P79" s="47"/>
      <c r="Q79" s="48"/>
    </row>
    <row r="80" spans="1:19" ht="16.149999999999999" customHeight="1" x14ac:dyDescent="0.25">
      <c r="A80" s="304"/>
      <c r="B80" s="305"/>
      <c r="C80" s="305"/>
      <c r="D80" s="305"/>
      <c r="E80" s="305"/>
      <c r="F80" s="305"/>
      <c r="G80" s="305"/>
      <c r="H80" s="184"/>
      <c r="I80" s="184"/>
      <c r="J80" s="184"/>
      <c r="K80" s="184"/>
      <c r="L80" s="184"/>
      <c r="M80" s="184"/>
      <c r="N80" s="184"/>
      <c r="O80" s="47"/>
      <c r="P80" s="47"/>
      <c r="Q80" s="48"/>
    </row>
    <row r="81" spans="1:29" ht="16.149999999999999" customHeight="1" x14ac:dyDescent="0.25">
      <c r="A81" s="304"/>
      <c r="B81" s="305"/>
      <c r="C81" s="305"/>
      <c r="D81" s="305"/>
      <c r="E81" s="305"/>
      <c r="F81" s="305"/>
      <c r="G81" s="305"/>
      <c r="H81" s="302" t="s">
        <v>79</v>
      </c>
      <c r="I81" s="302"/>
      <c r="J81" s="302"/>
      <c r="K81" s="302"/>
      <c r="L81" s="302"/>
      <c r="M81" s="302"/>
      <c r="N81" s="302"/>
      <c r="O81" s="47"/>
      <c r="P81" s="47"/>
      <c r="Q81" s="48"/>
    </row>
    <row r="82" spans="1:29" ht="16.149999999999999" customHeight="1" x14ac:dyDescent="0.25">
      <c r="A82" s="304"/>
      <c r="B82" s="305"/>
      <c r="C82" s="305"/>
      <c r="D82" s="305"/>
      <c r="E82" s="305"/>
      <c r="F82" s="305"/>
      <c r="G82" s="305"/>
      <c r="H82" s="302" t="s">
        <v>80</v>
      </c>
      <c r="I82" s="302"/>
      <c r="J82" s="302"/>
      <c r="K82" s="302"/>
      <c r="L82" s="302"/>
      <c r="M82" s="302"/>
      <c r="N82" s="302"/>
      <c r="O82" s="47"/>
      <c r="P82" s="47"/>
      <c r="Q82" s="48"/>
    </row>
    <row r="83" spans="1:29" ht="16.149999999999999" customHeight="1" x14ac:dyDescent="0.25">
      <c r="A83" s="304"/>
      <c r="B83" s="305"/>
      <c r="C83" s="305"/>
      <c r="D83" s="305"/>
      <c r="E83" s="305"/>
      <c r="F83" s="305"/>
      <c r="G83" s="305"/>
      <c r="H83" s="302" t="s">
        <v>81</v>
      </c>
      <c r="I83" s="302"/>
      <c r="J83" s="302"/>
      <c r="K83" s="302"/>
      <c r="L83" s="302"/>
      <c r="M83" s="302"/>
      <c r="N83" s="302"/>
      <c r="O83" s="47"/>
      <c r="P83" s="47"/>
      <c r="Q83" s="48"/>
    </row>
    <row r="84" spans="1:29" ht="16.149999999999999" customHeight="1" x14ac:dyDescent="0.25">
      <c r="A84" s="304"/>
      <c r="B84" s="305"/>
      <c r="C84" s="305"/>
      <c r="D84" s="305"/>
      <c r="E84" s="305"/>
      <c r="F84" s="305"/>
      <c r="G84" s="305"/>
      <c r="H84" s="302" t="s">
        <v>82</v>
      </c>
      <c r="I84" s="302"/>
      <c r="J84" s="302"/>
      <c r="K84" s="302"/>
      <c r="L84" s="302"/>
      <c r="M84" s="302"/>
      <c r="N84" s="302"/>
      <c r="O84" s="47"/>
      <c r="P84" s="47"/>
      <c r="Q84" s="48"/>
    </row>
    <row r="85" spans="1:29" ht="16.149999999999999" customHeight="1" x14ac:dyDescent="0.25">
      <c r="A85" s="300" t="s">
        <v>83</v>
      </c>
      <c r="B85" s="301" t="s">
        <v>84</v>
      </c>
      <c r="C85" s="301"/>
      <c r="D85" s="301"/>
      <c r="E85" s="301"/>
      <c r="F85" s="301"/>
      <c r="G85" s="184" t="s">
        <v>85</v>
      </c>
      <c r="H85" s="184"/>
      <c r="I85" s="184"/>
      <c r="J85" s="184"/>
      <c r="K85" s="184"/>
      <c r="L85" s="184"/>
      <c r="M85" s="184"/>
      <c r="N85" s="184"/>
      <c r="O85" s="47"/>
      <c r="P85" s="47"/>
      <c r="Q85" s="48"/>
    </row>
    <row r="86" spans="1:29" ht="16.149999999999999" customHeight="1" x14ac:dyDescent="0.25">
      <c r="A86" s="301"/>
      <c r="B86" s="305"/>
      <c r="C86" s="305"/>
      <c r="D86" s="305"/>
      <c r="E86" s="305"/>
      <c r="F86" s="305"/>
      <c r="G86" s="184"/>
      <c r="H86" s="184"/>
      <c r="I86" s="184"/>
      <c r="J86" s="184"/>
      <c r="K86" s="184"/>
      <c r="L86" s="184"/>
      <c r="M86" s="184"/>
      <c r="N86" s="184"/>
      <c r="O86" s="47"/>
      <c r="P86" s="47"/>
      <c r="Q86" s="48"/>
    </row>
    <row r="87" spans="1:29" ht="16.149999999999999" customHeight="1" x14ac:dyDescent="0.25">
      <c r="A87" s="300" t="s">
        <v>86</v>
      </c>
      <c r="B87" s="301" t="s">
        <v>87</v>
      </c>
      <c r="C87" s="301"/>
      <c r="D87" s="301"/>
      <c r="E87" s="301"/>
      <c r="F87" s="301"/>
      <c r="G87" s="184" t="s">
        <v>88</v>
      </c>
      <c r="H87" s="184"/>
      <c r="I87" s="184"/>
      <c r="J87" s="184"/>
      <c r="K87" s="184"/>
      <c r="L87" s="184"/>
      <c r="M87" s="184"/>
      <c r="N87" s="184"/>
      <c r="O87" s="47"/>
      <c r="P87" s="47"/>
      <c r="Q87" s="48"/>
    </row>
    <row r="88" spans="1:29" ht="16.149999999999999" customHeight="1" x14ac:dyDescent="0.25">
      <c r="A88" s="301"/>
      <c r="B88" s="305"/>
      <c r="C88" s="305"/>
      <c r="D88" s="305"/>
      <c r="E88" s="305"/>
      <c r="F88" s="305"/>
      <c r="G88" s="184"/>
      <c r="H88" s="184"/>
      <c r="I88" s="184"/>
      <c r="J88" s="184"/>
      <c r="K88" s="184"/>
      <c r="L88" s="184"/>
      <c r="M88" s="184"/>
      <c r="N88" s="184"/>
      <c r="O88" s="47"/>
      <c r="P88" s="47"/>
      <c r="Q88" s="48"/>
    </row>
    <row r="89" spans="1:29" ht="16.149999999999999" customHeight="1" x14ac:dyDescent="0.25">
      <c r="A89" s="300" t="s">
        <v>89</v>
      </c>
      <c r="B89" s="301" t="s">
        <v>90</v>
      </c>
      <c r="C89" s="301"/>
      <c r="D89" s="301"/>
      <c r="E89" s="301"/>
      <c r="F89" s="301"/>
      <c r="G89" s="184" t="s">
        <v>91</v>
      </c>
      <c r="H89" s="184"/>
      <c r="I89" s="184"/>
      <c r="J89" s="184"/>
      <c r="K89" s="184"/>
      <c r="L89" s="184"/>
      <c r="M89" s="184"/>
      <c r="N89" s="184"/>
      <c r="O89" s="47"/>
      <c r="P89" s="47"/>
      <c r="Q89" s="48"/>
    </row>
    <row r="90" spans="1:29" ht="16.149999999999999" customHeight="1" x14ac:dyDescent="0.25">
      <c r="A90" s="301"/>
      <c r="B90" s="305"/>
      <c r="C90" s="305"/>
      <c r="D90" s="305"/>
      <c r="E90" s="305"/>
      <c r="F90" s="305"/>
      <c r="G90" s="184"/>
      <c r="H90" s="184"/>
      <c r="I90" s="184"/>
      <c r="J90" s="184"/>
      <c r="K90" s="184"/>
      <c r="L90" s="184"/>
      <c r="M90" s="184"/>
      <c r="N90" s="184"/>
      <c r="O90" s="47"/>
      <c r="P90" s="47"/>
      <c r="Q90" s="48"/>
    </row>
    <row r="91" spans="1:29" ht="16.149999999999999" customHeight="1" x14ac:dyDescent="0.25">
      <c r="A91" s="300" t="s">
        <v>92</v>
      </c>
      <c r="B91" s="301" t="s">
        <v>93</v>
      </c>
      <c r="C91" s="301"/>
      <c r="D91" s="301"/>
      <c r="E91" s="301"/>
      <c r="F91" s="301"/>
      <c r="G91" s="184" t="s">
        <v>94</v>
      </c>
      <c r="H91" s="184"/>
      <c r="I91" s="184"/>
      <c r="J91" s="184"/>
      <c r="K91" s="184"/>
      <c r="L91" s="184"/>
      <c r="M91" s="184"/>
      <c r="N91" s="184"/>
      <c r="O91" s="47"/>
      <c r="P91" s="47"/>
      <c r="Q91" s="48"/>
    </row>
    <row r="92" spans="1:29" ht="16.149999999999999" customHeight="1" x14ac:dyDescent="0.25">
      <c r="A92" s="301"/>
      <c r="B92" s="305"/>
      <c r="C92" s="305"/>
      <c r="D92" s="305"/>
      <c r="E92" s="305"/>
      <c r="F92" s="305"/>
      <c r="G92" s="184"/>
      <c r="H92" s="184"/>
      <c r="I92" s="184"/>
      <c r="J92" s="184"/>
      <c r="K92" s="184"/>
      <c r="L92" s="184"/>
      <c r="M92" s="184"/>
      <c r="N92" s="184"/>
      <c r="O92" s="47"/>
      <c r="P92" s="47"/>
      <c r="Q92" s="48"/>
    </row>
    <row r="93" spans="1:29" ht="16.149999999999999" customHeight="1" x14ac:dyDescent="0.25">
      <c r="A93" s="300" t="s">
        <v>95</v>
      </c>
      <c r="B93" s="301" t="s">
        <v>24</v>
      </c>
      <c r="C93" s="301"/>
      <c r="D93" s="301"/>
      <c r="E93" s="301"/>
      <c r="F93" s="301"/>
      <c r="G93" s="184" t="s">
        <v>96</v>
      </c>
      <c r="H93" s="184"/>
      <c r="I93" s="184"/>
      <c r="J93" s="184"/>
      <c r="K93" s="184"/>
      <c r="L93" s="184"/>
      <c r="M93" s="184"/>
      <c r="N93" s="184"/>
      <c r="O93" s="50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</row>
    <row r="94" spans="1:29" ht="16.149999999999999" customHeight="1" x14ac:dyDescent="0.25">
      <c r="A94" s="301"/>
      <c r="B94" s="305"/>
      <c r="C94" s="305"/>
      <c r="D94" s="305"/>
      <c r="E94" s="305"/>
      <c r="F94" s="305"/>
      <c r="G94" s="184"/>
      <c r="H94" s="184"/>
      <c r="I94" s="184"/>
      <c r="J94" s="184"/>
      <c r="K94" s="184"/>
      <c r="L94" s="184"/>
      <c r="M94" s="184"/>
      <c r="N94" s="184"/>
      <c r="O94" s="47"/>
      <c r="P94" s="47"/>
      <c r="Q94" s="48"/>
    </row>
    <row r="95" spans="1:29" ht="16.149999999999999" customHeight="1" x14ac:dyDescent="0.25">
      <c r="A95" s="304"/>
      <c r="B95" s="305"/>
      <c r="C95" s="305"/>
      <c r="D95" s="305"/>
      <c r="E95" s="305"/>
      <c r="F95" s="305"/>
      <c r="G95" s="185"/>
      <c r="H95" s="185"/>
      <c r="I95" s="185"/>
      <c r="J95" s="185"/>
      <c r="K95" s="185"/>
      <c r="L95" s="185"/>
      <c r="M95" s="185"/>
      <c r="N95" s="185"/>
      <c r="O95" s="47"/>
      <c r="P95" s="47"/>
      <c r="Q95" s="48"/>
    </row>
    <row r="96" spans="1:29" ht="16.149999999999999" customHeight="1" x14ac:dyDescent="0.25">
      <c r="A96" s="304"/>
      <c r="B96" s="305"/>
      <c r="C96" s="305"/>
      <c r="D96" s="305"/>
      <c r="E96" s="305"/>
      <c r="F96" s="305"/>
      <c r="G96" s="185"/>
      <c r="H96" s="185"/>
      <c r="I96" s="185"/>
      <c r="J96" s="185"/>
      <c r="K96" s="185"/>
      <c r="L96" s="185"/>
      <c r="M96" s="185"/>
      <c r="N96" s="185"/>
      <c r="O96" s="47"/>
      <c r="P96" s="47"/>
      <c r="Q96" s="48"/>
    </row>
    <row r="97" spans="1:17" ht="16.149999999999999" customHeight="1" x14ac:dyDescent="0.25">
      <c r="A97" s="300" t="s">
        <v>97</v>
      </c>
      <c r="B97" s="301" t="s">
        <v>98</v>
      </c>
      <c r="C97" s="301"/>
      <c r="D97" s="301"/>
      <c r="E97" s="301"/>
      <c r="F97" s="301"/>
      <c r="G97" s="302" t="s">
        <v>99</v>
      </c>
      <c r="H97" s="302"/>
      <c r="I97" s="302"/>
      <c r="J97" s="302"/>
      <c r="K97" s="302"/>
      <c r="L97" s="302"/>
      <c r="M97" s="302"/>
      <c r="N97" s="302"/>
      <c r="O97" s="47"/>
      <c r="P97" s="47"/>
      <c r="Q97" s="48"/>
    </row>
    <row r="98" spans="1:17" ht="16.149999999999999" customHeight="1" x14ac:dyDescent="0.25">
      <c r="A98" s="300" t="s">
        <v>100</v>
      </c>
      <c r="B98" s="301" t="s">
        <v>101</v>
      </c>
      <c r="C98" s="301"/>
      <c r="D98" s="301"/>
      <c r="E98" s="301"/>
      <c r="F98" s="301"/>
      <c r="G98" s="302" t="s">
        <v>102</v>
      </c>
      <c r="H98" s="302"/>
      <c r="I98" s="302"/>
      <c r="J98" s="302"/>
      <c r="K98" s="302"/>
      <c r="L98" s="302"/>
      <c r="M98" s="302"/>
      <c r="N98" s="302"/>
      <c r="O98" s="47"/>
      <c r="P98" s="47"/>
      <c r="Q98" s="48"/>
    </row>
    <row r="99" spans="1:17" ht="16.149999999999999" customHeight="1" x14ac:dyDescent="0.25">
      <c r="A99" s="300" t="s">
        <v>103</v>
      </c>
      <c r="B99" s="306" t="s">
        <v>126</v>
      </c>
      <c r="C99" s="306"/>
      <c r="D99" s="306"/>
      <c r="E99" s="306"/>
      <c r="F99" s="306"/>
      <c r="G99" s="184" t="s">
        <v>104</v>
      </c>
      <c r="H99" s="184"/>
      <c r="I99" s="184"/>
      <c r="J99" s="184"/>
      <c r="K99" s="184"/>
      <c r="L99" s="184"/>
      <c r="M99" s="184"/>
      <c r="N99" s="184"/>
      <c r="O99" s="47"/>
      <c r="P99" s="47"/>
      <c r="Q99" s="48"/>
    </row>
    <row r="100" spans="1:17" ht="16.149999999999999" customHeight="1" x14ac:dyDescent="0.25">
      <c r="A100" s="307"/>
      <c r="B100" s="185"/>
      <c r="C100" s="185"/>
      <c r="D100" s="185"/>
      <c r="E100" s="185"/>
      <c r="F100" s="185"/>
      <c r="G100" s="184"/>
      <c r="H100" s="184"/>
      <c r="I100" s="184"/>
      <c r="J100" s="184"/>
      <c r="K100" s="184"/>
      <c r="L100" s="184"/>
      <c r="M100" s="184"/>
      <c r="N100" s="184"/>
      <c r="O100" s="47"/>
      <c r="P100" s="47"/>
      <c r="Q100" s="48"/>
    </row>
    <row r="101" spans="1:17" ht="16.149999999999999" customHeight="1" x14ac:dyDescent="0.25">
      <c r="A101" s="308"/>
      <c r="B101" s="305"/>
      <c r="C101" s="305"/>
      <c r="D101" s="305"/>
      <c r="E101" s="305"/>
      <c r="F101" s="305"/>
      <c r="G101" s="184"/>
      <c r="H101" s="184"/>
      <c r="I101" s="184"/>
      <c r="J101" s="184"/>
      <c r="K101" s="184"/>
      <c r="L101" s="184"/>
      <c r="M101" s="184"/>
      <c r="N101" s="184"/>
      <c r="O101" s="47"/>
      <c r="P101" s="47"/>
      <c r="Q101" s="48"/>
    </row>
    <row r="102" spans="1:17" ht="16.149999999999999" customHeight="1" x14ac:dyDescent="0.25">
      <c r="A102" s="308"/>
      <c r="B102" s="305"/>
      <c r="C102" s="305"/>
      <c r="D102" s="305"/>
      <c r="E102" s="305"/>
      <c r="F102" s="305"/>
      <c r="G102" s="184"/>
      <c r="H102" s="184"/>
      <c r="I102" s="184"/>
      <c r="J102" s="184"/>
      <c r="K102" s="184"/>
      <c r="L102" s="184"/>
      <c r="M102" s="184"/>
      <c r="N102" s="184"/>
      <c r="O102" s="47"/>
      <c r="P102" s="47"/>
      <c r="Q102" s="48"/>
    </row>
    <row r="103" spans="1:17" x14ac:dyDescent="0.25">
      <c r="A103" s="309"/>
      <c r="B103" s="305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</row>
    <row r="104" spans="1:17" x14ac:dyDescent="0.25">
      <c r="A104" s="184" t="s">
        <v>105</v>
      </c>
      <c r="B104" s="184"/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</row>
    <row r="105" spans="1:17" ht="16.149999999999999" customHeight="1" x14ac:dyDescent="0.25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51"/>
    </row>
    <row r="106" spans="1:17" ht="16.149999999999999" customHeight="1" x14ac:dyDescent="0.25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</row>
    <row r="107" spans="1:17" ht="16.149999999999999" customHeight="1" x14ac:dyDescent="0.25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</row>
    <row r="108" spans="1:17" ht="16.149999999999999" customHeight="1" x14ac:dyDescent="0.25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</row>
    <row r="109" spans="1:17" ht="16.149999999999999" customHeight="1" x14ac:dyDescent="0.25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</row>
    <row r="110" spans="1:17" ht="16.149999999999999" customHeight="1" x14ac:dyDescent="0.25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</row>
    <row r="111" spans="1:17" ht="16.149999999999999" customHeight="1" x14ac:dyDescent="0.25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</row>
    <row r="112" spans="1:17" ht="15.75" thickBot="1" x14ac:dyDescent="0.3">
      <c r="A112" s="186"/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</row>
    <row r="113" spans="1:14" ht="24.75" x14ac:dyDescent="0.5">
      <c r="A113" s="187" t="s">
        <v>0</v>
      </c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9"/>
    </row>
    <row r="114" spans="1:14" ht="25.5" thickBot="1" x14ac:dyDescent="0.55000000000000004">
      <c r="A114" s="190" t="s">
        <v>1</v>
      </c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2"/>
    </row>
    <row r="115" spans="1:14" x14ac:dyDescent="0.25">
      <c r="A115" s="193" t="s">
        <v>2</v>
      </c>
      <c r="B115" s="194"/>
      <c r="C115" s="194"/>
      <c r="D115" s="194"/>
      <c r="E115" s="194"/>
      <c r="F115" s="195"/>
      <c r="G115" s="196" t="s">
        <v>3</v>
      </c>
      <c r="H115" s="196"/>
      <c r="I115" s="196"/>
      <c r="J115" s="196"/>
      <c r="K115" s="196"/>
      <c r="L115" s="196"/>
      <c r="M115" s="196"/>
      <c r="N115" s="197"/>
    </row>
    <row r="116" spans="1:14" x14ac:dyDescent="0.25">
      <c r="A116" s="52" t="s">
        <v>4</v>
      </c>
      <c r="B116" s="177" t="s">
        <v>106</v>
      </c>
      <c r="C116" s="178"/>
      <c r="D116" s="178"/>
      <c r="E116" s="178"/>
      <c r="F116" s="179"/>
      <c r="G116" s="53" t="s">
        <v>4</v>
      </c>
      <c r="H116" s="174"/>
      <c r="I116" s="175"/>
      <c r="J116" s="175"/>
      <c r="K116" s="175"/>
      <c r="L116" s="175"/>
      <c r="M116" s="175"/>
      <c r="N116" s="176"/>
    </row>
    <row r="117" spans="1:14" x14ac:dyDescent="0.25">
      <c r="A117" s="3" t="s">
        <v>5</v>
      </c>
      <c r="B117" s="180">
        <f ca="1">NOW()</f>
        <v>43208.406880439812</v>
      </c>
      <c r="C117" s="180"/>
      <c r="D117" s="181" t="s">
        <v>6</v>
      </c>
      <c r="E117" s="182"/>
      <c r="F117" s="4" t="s">
        <v>107</v>
      </c>
      <c r="G117" s="54" t="s">
        <v>5</v>
      </c>
      <c r="H117" s="174"/>
      <c r="I117" s="183"/>
      <c r="J117" s="55"/>
      <c r="K117" s="174"/>
      <c r="L117" s="175"/>
      <c r="M117" s="175"/>
      <c r="N117" s="176"/>
    </row>
    <row r="118" spans="1:14" ht="15.75" thickBot="1" x14ac:dyDescent="0.3">
      <c r="A118" s="56" t="s">
        <v>7</v>
      </c>
      <c r="B118" s="158" t="s">
        <v>108</v>
      </c>
      <c r="C118" s="159"/>
      <c r="D118" s="159"/>
      <c r="E118" s="159"/>
      <c r="F118" s="160"/>
      <c r="G118" s="57" t="s">
        <v>7</v>
      </c>
      <c r="H118" s="161"/>
      <c r="I118" s="162"/>
      <c r="J118" s="162"/>
      <c r="K118" s="162"/>
      <c r="L118" s="162"/>
      <c r="M118" s="162"/>
      <c r="N118" s="163"/>
    </row>
    <row r="119" spans="1:14" ht="13.9" customHeight="1" x14ac:dyDescent="0.25">
      <c r="A119" s="7" t="s">
        <v>8</v>
      </c>
      <c r="B119" s="164">
        <v>38626</v>
      </c>
      <c r="C119" s="165"/>
      <c r="D119" s="8" t="s">
        <v>9</v>
      </c>
      <c r="E119" s="166" t="s">
        <v>109</v>
      </c>
      <c r="F119" s="167"/>
      <c r="G119" s="8" t="s">
        <v>10</v>
      </c>
      <c r="H119" s="168"/>
      <c r="I119" s="169"/>
      <c r="J119" s="169"/>
      <c r="K119" s="169"/>
      <c r="L119" s="169"/>
      <c r="M119" s="169"/>
      <c r="N119" s="170"/>
    </row>
    <row r="120" spans="1:14" ht="21.75" customHeight="1" x14ac:dyDescent="0.25">
      <c r="A120" s="171" t="s">
        <v>11</v>
      </c>
      <c r="B120" s="172"/>
      <c r="C120" s="173"/>
      <c r="D120" s="174" t="s">
        <v>110</v>
      </c>
      <c r="E120" s="175"/>
      <c r="F120" s="175"/>
      <c r="G120" s="175"/>
      <c r="H120" s="175"/>
      <c r="I120" s="175"/>
      <c r="J120" s="175"/>
      <c r="K120" s="175"/>
      <c r="L120" s="175"/>
      <c r="M120" s="175"/>
      <c r="N120" s="176"/>
    </row>
    <row r="121" spans="1:14" ht="37.5" customHeight="1" x14ac:dyDescent="0.25">
      <c r="A121" s="10" t="s">
        <v>12</v>
      </c>
      <c r="B121" s="151" t="s">
        <v>111</v>
      </c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3"/>
    </row>
    <row r="122" spans="1:14" x14ac:dyDescent="0.25">
      <c r="A122" s="154" t="s">
        <v>13</v>
      </c>
      <c r="B122" s="142" t="s">
        <v>14</v>
      </c>
      <c r="C122" s="141" t="s">
        <v>15</v>
      </c>
      <c r="D122" s="142" t="s">
        <v>16</v>
      </c>
      <c r="E122" s="141" t="s">
        <v>15</v>
      </c>
      <c r="F122" s="141" t="s">
        <v>17</v>
      </c>
      <c r="G122" s="142" t="s">
        <v>18</v>
      </c>
      <c r="H122" s="141" t="s">
        <v>19</v>
      </c>
      <c r="I122" s="141" t="s">
        <v>20</v>
      </c>
      <c r="J122" s="138" t="s">
        <v>21</v>
      </c>
      <c r="K122" s="141" t="s">
        <v>22</v>
      </c>
      <c r="L122" s="142" t="s">
        <v>23</v>
      </c>
      <c r="M122" s="142" t="s">
        <v>24</v>
      </c>
      <c r="N122" s="145" t="s">
        <v>25</v>
      </c>
    </row>
    <row r="123" spans="1:14" x14ac:dyDescent="0.25">
      <c r="A123" s="155"/>
      <c r="B123" s="143"/>
      <c r="C123" s="157"/>
      <c r="D123" s="143"/>
      <c r="E123" s="157"/>
      <c r="F123" s="139"/>
      <c r="G123" s="143"/>
      <c r="H123" s="139"/>
      <c r="I123" s="139"/>
      <c r="J123" s="139"/>
      <c r="K123" s="139"/>
      <c r="L123" s="143"/>
      <c r="M123" s="143"/>
      <c r="N123" s="146"/>
    </row>
    <row r="124" spans="1:14" ht="15.75" thickBot="1" x14ac:dyDescent="0.3">
      <c r="A124" s="156"/>
      <c r="B124" s="144"/>
      <c r="C124" s="58" t="s">
        <v>26</v>
      </c>
      <c r="D124" s="144"/>
      <c r="E124" s="58" t="s">
        <v>26</v>
      </c>
      <c r="F124" s="140"/>
      <c r="G124" s="144"/>
      <c r="H124" s="140"/>
      <c r="I124" s="140"/>
      <c r="J124" s="140"/>
      <c r="K124" s="140"/>
      <c r="L124" s="144"/>
      <c r="M124" s="144"/>
      <c r="N124" s="147"/>
    </row>
    <row r="125" spans="1:14" x14ac:dyDescent="0.25">
      <c r="A125" s="59">
        <v>38367</v>
      </c>
      <c r="B125" s="60"/>
      <c r="C125" s="61"/>
      <c r="D125" s="60"/>
      <c r="E125" s="61"/>
      <c r="F125" s="61" t="s">
        <v>112</v>
      </c>
      <c r="G125" s="61"/>
      <c r="H125" s="62">
        <v>1</v>
      </c>
      <c r="I125" s="63">
        <v>695</v>
      </c>
      <c r="J125" s="64">
        <f>IF(H125&gt;0,ROUND((H125*I125),2),0)</f>
        <v>695</v>
      </c>
      <c r="K125" s="65"/>
      <c r="L125" s="65"/>
      <c r="M125" s="65"/>
      <c r="N125" s="66">
        <f>SUM(J125:M125)</f>
        <v>695</v>
      </c>
    </row>
    <row r="126" spans="1:14" x14ac:dyDescent="0.25">
      <c r="A126" s="59">
        <v>38426</v>
      </c>
      <c r="B126" s="60">
        <v>0.23958333333333334</v>
      </c>
      <c r="C126" s="61" t="s">
        <v>15</v>
      </c>
      <c r="D126" s="60">
        <v>0.33333333333333331</v>
      </c>
      <c r="E126" s="61" t="s">
        <v>26</v>
      </c>
      <c r="F126" s="61" t="s">
        <v>113</v>
      </c>
      <c r="G126" s="61" t="s">
        <v>114</v>
      </c>
      <c r="H126" s="62"/>
      <c r="I126" s="63"/>
      <c r="J126" s="64">
        <f t="shared" ref="J126:J135" si="2">IF(H126&gt;0,ROUND((H126*I126),2),0)</f>
        <v>0</v>
      </c>
      <c r="K126" s="65">
        <v>110</v>
      </c>
      <c r="L126" s="65">
        <v>28</v>
      </c>
      <c r="M126" s="65">
        <v>10</v>
      </c>
      <c r="N126" s="66">
        <f t="shared" ref="N126:N135" si="3">SUM(J126:M126)</f>
        <v>148</v>
      </c>
    </row>
    <row r="127" spans="1:14" x14ac:dyDescent="0.25">
      <c r="A127" s="59">
        <v>38427</v>
      </c>
      <c r="B127" s="60"/>
      <c r="C127" s="61"/>
      <c r="D127" s="60"/>
      <c r="E127" s="61"/>
      <c r="F127" s="61" t="s">
        <v>115</v>
      </c>
      <c r="G127" s="61"/>
      <c r="H127" s="62"/>
      <c r="I127" s="63"/>
      <c r="J127" s="64">
        <f t="shared" si="2"/>
        <v>0</v>
      </c>
      <c r="K127" s="65">
        <v>110</v>
      </c>
      <c r="L127" s="65">
        <v>22</v>
      </c>
      <c r="M127" s="65"/>
      <c r="N127" s="66">
        <f t="shared" si="3"/>
        <v>132</v>
      </c>
    </row>
    <row r="128" spans="1:14" x14ac:dyDescent="0.25">
      <c r="A128" s="59">
        <v>38428</v>
      </c>
      <c r="B128" s="60"/>
      <c r="C128" s="61"/>
      <c r="D128" s="60"/>
      <c r="E128" s="61"/>
      <c r="F128" s="61" t="s">
        <v>115</v>
      </c>
      <c r="G128" s="61"/>
      <c r="H128" s="62"/>
      <c r="I128" s="63"/>
      <c r="J128" s="64">
        <f t="shared" si="2"/>
        <v>0</v>
      </c>
      <c r="K128" s="65">
        <v>110</v>
      </c>
      <c r="L128" s="65">
        <v>28</v>
      </c>
      <c r="M128" s="65"/>
      <c r="N128" s="66">
        <f t="shared" si="3"/>
        <v>138</v>
      </c>
    </row>
    <row r="129" spans="1:14" x14ac:dyDescent="0.25">
      <c r="A129" s="59">
        <v>38429</v>
      </c>
      <c r="B129" s="60">
        <v>0.16666666666666666</v>
      </c>
      <c r="C129" s="61" t="s">
        <v>26</v>
      </c>
      <c r="D129" s="60">
        <v>0.45833333333333331</v>
      </c>
      <c r="E129" s="61" t="s">
        <v>26</v>
      </c>
      <c r="F129" s="61" t="s">
        <v>116</v>
      </c>
      <c r="G129" s="61" t="s">
        <v>114</v>
      </c>
      <c r="H129" s="62"/>
      <c r="I129" s="63"/>
      <c r="J129" s="64">
        <f t="shared" si="2"/>
        <v>0</v>
      </c>
      <c r="K129" s="65"/>
      <c r="L129" s="65">
        <v>28</v>
      </c>
      <c r="M129" s="65">
        <v>170</v>
      </c>
      <c r="N129" s="66">
        <f t="shared" si="3"/>
        <v>198</v>
      </c>
    </row>
    <row r="130" spans="1:14" ht="13.15" customHeight="1" x14ac:dyDescent="0.25">
      <c r="A130" s="59"/>
      <c r="B130" s="60"/>
      <c r="C130" s="61"/>
      <c r="D130" s="60"/>
      <c r="E130" s="61"/>
      <c r="F130" s="61"/>
      <c r="G130" s="61"/>
      <c r="H130" s="62"/>
      <c r="I130" s="63"/>
      <c r="J130" s="64">
        <f t="shared" si="2"/>
        <v>0</v>
      </c>
      <c r="K130" s="65"/>
      <c r="L130" s="65"/>
      <c r="M130" s="65"/>
      <c r="N130" s="66">
        <f t="shared" si="3"/>
        <v>0</v>
      </c>
    </row>
    <row r="131" spans="1:14" x14ac:dyDescent="0.25">
      <c r="A131" s="59"/>
      <c r="B131" s="60"/>
      <c r="C131" s="61"/>
      <c r="D131" s="60"/>
      <c r="E131" s="61"/>
      <c r="F131" s="61"/>
      <c r="G131" s="61"/>
      <c r="H131" s="62"/>
      <c r="I131" s="63"/>
      <c r="J131" s="64">
        <f t="shared" si="2"/>
        <v>0</v>
      </c>
      <c r="K131" s="65"/>
      <c r="L131" s="65"/>
      <c r="M131" s="65"/>
      <c r="N131" s="66">
        <f t="shared" si="3"/>
        <v>0</v>
      </c>
    </row>
    <row r="132" spans="1:14" ht="13.15" customHeight="1" x14ac:dyDescent="0.25">
      <c r="A132" s="59"/>
      <c r="B132" s="60"/>
      <c r="C132" s="61"/>
      <c r="D132" s="60"/>
      <c r="E132" s="61"/>
      <c r="F132" s="61"/>
      <c r="G132" s="61"/>
      <c r="H132" s="62"/>
      <c r="I132" s="63"/>
      <c r="J132" s="64">
        <f t="shared" si="2"/>
        <v>0</v>
      </c>
      <c r="K132" s="65"/>
      <c r="L132" s="65"/>
      <c r="M132" s="65"/>
      <c r="N132" s="66">
        <f t="shared" si="3"/>
        <v>0</v>
      </c>
    </row>
    <row r="133" spans="1:14" x14ac:dyDescent="0.25">
      <c r="A133" s="59"/>
      <c r="B133" s="60"/>
      <c r="C133" s="61"/>
      <c r="D133" s="60"/>
      <c r="E133" s="61"/>
      <c r="F133" s="61"/>
      <c r="G133" s="61"/>
      <c r="H133" s="62"/>
      <c r="I133" s="63"/>
      <c r="J133" s="64">
        <f t="shared" si="2"/>
        <v>0</v>
      </c>
      <c r="K133" s="65"/>
      <c r="L133" s="65"/>
      <c r="M133" s="65"/>
      <c r="N133" s="66">
        <f t="shared" si="3"/>
        <v>0</v>
      </c>
    </row>
    <row r="134" spans="1:14" x14ac:dyDescent="0.25">
      <c r="A134" s="59"/>
      <c r="B134" s="60"/>
      <c r="C134" s="61"/>
      <c r="D134" s="60"/>
      <c r="E134" s="61"/>
      <c r="F134" s="61"/>
      <c r="G134" s="61"/>
      <c r="H134" s="62"/>
      <c r="I134" s="63"/>
      <c r="J134" s="64">
        <f t="shared" si="2"/>
        <v>0</v>
      </c>
      <c r="K134" s="65"/>
      <c r="L134" s="65"/>
      <c r="M134" s="65"/>
      <c r="N134" s="66">
        <f t="shared" si="3"/>
        <v>0</v>
      </c>
    </row>
    <row r="135" spans="1:14" x14ac:dyDescent="0.25">
      <c r="A135" s="59"/>
      <c r="B135" s="60"/>
      <c r="C135" s="61"/>
      <c r="D135" s="60"/>
      <c r="E135" s="61"/>
      <c r="F135" s="61"/>
      <c r="G135" s="61"/>
      <c r="H135" s="62"/>
      <c r="I135" s="63"/>
      <c r="J135" s="64">
        <f t="shared" si="2"/>
        <v>0</v>
      </c>
      <c r="K135" s="65"/>
      <c r="L135" s="65"/>
      <c r="M135" s="65"/>
      <c r="N135" s="66">
        <f t="shared" si="3"/>
        <v>0</v>
      </c>
    </row>
    <row r="136" spans="1:14" x14ac:dyDescent="0.25">
      <c r="A136" s="148" t="s">
        <v>27</v>
      </c>
      <c r="B136" s="149"/>
      <c r="C136" s="149"/>
      <c r="D136" s="149"/>
      <c r="E136" s="149"/>
      <c r="F136" s="149"/>
      <c r="G136" s="149"/>
      <c r="H136" s="149"/>
      <c r="I136" s="150"/>
      <c r="J136" s="67">
        <f>SUM(J125:J135)</f>
        <v>695</v>
      </c>
      <c r="K136" s="67">
        <f>SUM(K125:K134)</f>
        <v>330</v>
      </c>
      <c r="L136" s="67">
        <f>SUM(L125:L135)</f>
        <v>106</v>
      </c>
      <c r="M136" s="68">
        <f>SUM(M125:M135)</f>
        <v>180</v>
      </c>
      <c r="N136" s="69">
        <f>SUM(N125:N135)</f>
        <v>1311</v>
      </c>
    </row>
    <row r="137" spans="1:14" x14ac:dyDescent="0.25">
      <c r="A137" s="121" t="s">
        <v>28</v>
      </c>
      <c r="B137" s="122"/>
      <c r="C137" s="122"/>
      <c r="D137" s="122"/>
      <c r="E137" s="122"/>
      <c r="F137" s="122"/>
      <c r="G137" s="122"/>
      <c r="H137" s="122"/>
      <c r="I137" s="122"/>
      <c r="J137" s="123"/>
      <c r="K137" s="123"/>
      <c r="L137" s="123"/>
      <c r="M137" s="124"/>
      <c r="N137" s="69">
        <f>N154</f>
        <v>1356</v>
      </c>
    </row>
    <row r="138" spans="1:14" x14ac:dyDescent="0.25">
      <c r="A138" s="125" t="s">
        <v>29</v>
      </c>
      <c r="B138" s="126"/>
      <c r="C138" s="126"/>
      <c r="D138" s="126"/>
      <c r="E138" s="126"/>
      <c r="F138" s="126"/>
      <c r="G138" s="126"/>
      <c r="H138" s="126"/>
      <c r="I138" s="126"/>
      <c r="J138" s="127"/>
      <c r="K138" s="127"/>
      <c r="L138" s="127"/>
      <c r="M138" s="128"/>
      <c r="N138" s="69">
        <v>100</v>
      </c>
    </row>
    <row r="139" spans="1:14" x14ac:dyDescent="0.25">
      <c r="A139" s="125" t="s">
        <v>30</v>
      </c>
      <c r="B139" s="126"/>
      <c r="C139" s="126"/>
      <c r="D139" s="126"/>
      <c r="E139" s="126"/>
      <c r="F139" s="126"/>
      <c r="G139" s="126"/>
      <c r="H139" s="126"/>
      <c r="I139" s="126"/>
      <c r="J139" s="127"/>
      <c r="K139" s="127"/>
      <c r="L139" s="127"/>
      <c r="M139" s="128"/>
      <c r="N139" s="69">
        <f>IF(N136&gt;(SUM(N137:N138)),(N136-(SUM(N137:N138))),0)</f>
        <v>0</v>
      </c>
    </row>
    <row r="140" spans="1:14" x14ac:dyDescent="0.25">
      <c r="A140" s="125" t="s">
        <v>31</v>
      </c>
      <c r="B140" s="126"/>
      <c r="C140" s="126"/>
      <c r="D140" s="126"/>
      <c r="E140" s="126"/>
      <c r="F140" s="126"/>
      <c r="G140" s="126"/>
      <c r="H140" s="126"/>
      <c r="I140" s="126"/>
      <c r="J140" s="127"/>
      <c r="K140" s="127"/>
      <c r="L140" s="127"/>
      <c r="M140" s="128"/>
      <c r="N140" s="69">
        <f>IF(N136&lt;(SUM(N137:N138)),(SUM(N137:N138)-N136),0)</f>
        <v>145</v>
      </c>
    </row>
    <row r="141" spans="1:14" ht="16.5" thickBot="1" x14ac:dyDescent="0.3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1"/>
    </row>
    <row r="142" spans="1:14" ht="75" customHeight="1" x14ac:dyDescent="0.25">
      <c r="A142" s="132" t="s">
        <v>32</v>
      </c>
      <c r="B142" s="133"/>
      <c r="C142" s="134"/>
      <c r="D142" s="135" t="s">
        <v>117</v>
      </c>
      <c r="E142" s="136"/>
      <c r="F142" s="136"/>
      <c r="G142" s="136"/>
      <c r="H142" s="136"/>
      <c r="I142" s="136"/>
      <c r="J142" s="136"/>
      <c r="K142" s="136"/>
      <c r="L142" s="136"/>
      <c r="M142" s="136"/>
      <c r="N142" s="137"/>
    </row>
    <row r="143" spans="1:14" x14ac:dyDescent="0.25">
      <c r="A143" s="109" t="s">
        <v>33</v>
      </c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1"/>
    </row>
    <row r="144" spans="1:14" ht="15.75" thickBot="1" x14ac:dyDescent="0.3">
      <c r="A144" s="70" t="s">
        <v>5</v>
      </c>
      <c r="B144" s="112" t="s">
        <v>34</v>
      </c>
      <c r="C144" s="113"/>
      <c r="D144" s="113"/>
      <c r="E144" s="114"/>
      <c r="F144" s="71" t="s">
        <v>35</v>
      </c>
      <c r="G144" s="72" t="s">
        <v>36</v>
      </c>
      <c r="H144" s="58" t="s">
        <v>5</v>
      </c>
      <c r="I144" s="112" t="s">
        <v>34</v>
      </c>
      <c r="J144" s="114"/>
      <c r="K144" s="112" t="s">
        <v>37</v>
      </c>
      <c r="L144" s="114"/>
      <c r="M144" s="58" t="s">
        <v>36</v>
      </c>
      <c r="N144" s="115"/>
    </row>
    <row r="145" spans="1:14" x14ac:dyDescent="0.25">
      <c r="A145" s="73">
        <v>38429</v>
      </c>
      <c r="B145" s="93" t="s">
        <v>118</v>
      </c>
      <c r="C145" s="94"/>
      <c r="D145" s="94"/>
      <c r="E145" s="95"/>
      <c r="F145" s="74"/>
      <c r="G145" s="75">
        <v>150</v>
      </c>
      <c r="H145" s="76">
        <v>38367</v>
      </c>
      <c r="I145" s="118" t="s">
        <v>119</v>
      </c>
      <c r="J145" s="119"/>
      <c r="K145" s="120" t="s">
        <v>120</v>
      </c>
      <c r="L145" s="120"/>
      <c r="M145" s="77">
        <v>695</v>
      </c>
      <c r="N145" s="116"/>
    </row>
    <row r="146" spans="1:14" x14ac:dyDescent="0.25">
      <c r="A146" s="78">
        <v>38427</v>
      </c>
      <c r="B146" s="93" t="s">
        <v>121</v>
      </c>
      <c r="C146" s="94"/>
      <c r="D146" s="94"/>
      <c r="E146" s="95"/>
      <c r="F146" s="79"/>
      <c r="G146" s="75">
        <v>75</v>
      </c>
      <c r="H146" s="80"/>
      <c r="I146" s="93"/>
      <c r="J146" s="95"/>
      <c r="K146" s="93"/>
      <c r="L146" s="95"/>
      <c r="M146" s="75"/>
      <c r="N146" s="116"/>
    </row>
    <row r="147" spans="1:14" x14ac:dyDescent="0.25">
      <c r="A147" s="78">
        <v>38428</v>
      </c>
      <c r="B147" s="93" t="s">
        <v>122</v>
      </c>
      <c r="C147" s="94"/>
      <c r="D147" s="94"/>
      <c r="E147" s="95"/>
      <c r="F147" s="79"/>
      <c r="G147" s="75">
        <v>436</v>
      </c>
      <c r="H147" s="80"/>
      <c r="I147" s="93"/>
      <c r="J147" s="95"/>
      <c r="K147" s="93"/>
      <c r="L147" s="95"/>
      <c r="M147" s="75"/>
      <c r="N147" s="116"/>
    </row>
    <row r="148" spans="1:14" x14ac:dyDescent="0.25">
      <c r="A148" s="78"/>
      <c r="B148" s="93"/>
      <c r="C148" s="94"/>
      <c r="D148" s="94"/>
      <c r="E148" s="95"/>
      <c r="F148" s="79"/>
      <c r="G148" s="75"/>
      <c r="H148" s="80"/>
      <c r="I148" s="93"/>
      <c r="J148" s="95"/>
      <c r="K148" s="93"/>
      <c r="L148" s="95"/>
      <c r="M148" s="75"/>
      <c r="N148" s="116"/>
    </row>
    <row r="149" spans="1:14" x14ac:dyDescent="0.25">
      <c r="A149" s="78"/>
      <c r="B149" s="93"/>
      <c r="C149" s="94"/>
      <c r="D149" s="94"/>
      <c r="E149" s="95"/>
      <c r="F149" s="79"/>
      <c r="G149" s="77"/>
      <c r="H149" s="80"/>
      <c r="I149" s="93"/>
      <c r="J149" s="95"/>
      <c r="K149" s="93"/>
      <c r="L149" s="95"/>
      <c r="M149" s="75"/>
      <c r="N149" s="116"/>
    </row>
    <row r="150" spans="1:14" x14ac:dyDescent="0.25">
      <c r="A150" s="78"/>
      <c r="B150" s="93"/>
      <c r="C150" s="94"/>
      <c r="D150" s="94"/>
      <c r="E150" s="95"/>
      <c r="F150" s="79"/>
      <c r="G150" s="77"/>
      <c r="H150" s="80"/>
      <c r="I150" s="93"/>
      <c r="J150" s="95"/>
      <c r="K150" s="93"/>
      <c r="L150" s="95"/>
      <c r="M150" s="75"/>
      <c r="N150" s="116"/>
    </row>
    <row r="151" spans="1:14" x14ac:dyDescent="0.25">
      <c r="A151" s="78"/>
      <c r="B151" s="93"/>
      <c r="C151" s="94"/>
      <c r="D151" s="94"/>
      <c r="E151" s="95"/>
      <c r="F151" s="79"/>
      <c r="G151" s="77"/>
      <c r="H151" s="80"/>
      <c r="I151" s="93"/>
      <c r="J151" s="95"/>
      <c r="K151" s="93"/>
      <c r="L151" s="95"/>
      <c r="M151" s="75"/>
      <c r="N151" s="116"/>
    </row>
    <row r="152" spans="1:14" x14ac:dyDescent="0.25">
      <c r="A152" s="78"/>
      <c r="B152" s="93"/>
      <c r="C152" s="94"/>
      <c r="D152" s="94"/>
      <c r="E152" s="95"/>
      <c r="F152" s="79"/>
      <c r="G152" s="77"/>
      <c r="H152" s="80"/>
      <c r="I152" s="93"/>
      <c r="J152" s="95"/>
      <c r="K152" s="93"/>
      <c r="L152" s="95"/>
      <c r="M152" s="75"/>
      <c r="N152" s="116"/>
    </row>
    <row r="153" spans="1:14" x14ac:dyDescent="0.25">
      <c r="A153" s="78"/>
      <c r="B153" s="93"/>
      <c r="C153" s="94"/>
      <c r="D153" s="94"/>
      <c r="E153" s="95"/>
      <c r="F153" s="79"/>
      <c r="G153" s="77"/>
      <c r="H153" s="80"/>
      <c r="I153" s="93"/>
      <c r="J153" s="95"/>
      <c r="K153" s="93"/>
      <c r="L153" s="95"/>
      <c r="M153" s="75"/>
      <c r="N153" s="117"/>
    </row>
    <row r="154" spans="1:14" ht="15.75" thickBot="1" x14ac:dyDescent="0.3">
      <c r="A154" s="81"/>
      <c r="B154" s="96"/>
      <c r="C154" s="97"/>
      <c r="D154" s="97"/>
      <c r="E154" s="98"/>
      <c r="F154" s="82"/>
      <c r="G154" s="83"/>
      <c r="H154" s="84"/>
      <c r="I154" s="96"/>
      <c r="J154" s="97"/>
      <c r="K154" s="96"/>
      <c r="L154" s="98"/>
      <c r="M154" s="83"/>
      <c r="N154" s="46">
        <f>SUM(G145:G154)+SUM(M145:M154)</f>
        <v>1356</v>
      </c>
    </row>
    <row r="155" spans="1:14" ht="26.25" customHeight="1" thickBot="1" x14ac:dyDescent="0.3">
      <c r="A155" s="99"/>
      <c r="B155" s="100"/>
      <c r="C155" s="100"/>
      <c r="D155" s="100"/>
      <c r="E155" s="100"/>
      <c r="F155" s="100"/>
      <c r="G155" s="101"/>
      <c r="H155" s="102"/>
      <c r="I155" s="100"/>
      <c r="J155" s="100"/>
      <c r="K155" s="100"/>
      <c r="L155" s="100"/>
      <c r="M155" s="100"/>
      <c r="N155" s="103"/>
    </row>
    <row r="156" spans="1:14" ht="15.75" thickTop="1" x14ac:dyDescent="0.25">
      <c r="A156" s="104" t="s">
        <v>38</v>
      </c>
      <c r="B156" s="105"/>
      <c r="C156" s="105"/>
      <c r="D156" s="105"/>
      <c r="E156" s="105"/>
      <c r="F156" s="105"/>
      <c r="G156" s="106"/>
      <c r="H156" s="107" t="s">
        <v>39</v>
      </c>
      <c r="I156" s="105"/>
      <c r="J156" s="105"/>
      <c r="K156" s="105"/>
      <c r="L156" s="105"/>
      <c r="M156" s="105"/>
      <c r="N156" s="108"/>
    </row>
    <row r="157" spans="1:14" ht="25.5" customHeight="1" thickBot="1" x14ac:dyDescent="0.3">
      <c r="A157" s="87" t="s">
        <v>40</v>
      </c>
      <c r="B157" s="88"/>
      <c r="C157" s="88"/>
      <c r="D157" s="88"/>
      <c r="E157" s="88"/>
      <c r="F157" s="88"/>
      <c r="G157" s="89"/>
      <c r="H157" s="90" t="s">
        <v>41</v>
      </c>
      <c r="I157" s="91"/>
      <c r="J157" s="91"/>
      <c r="K157" s="91"/>
      <c r="L157" s="91"/>
      <c r="M157" s="91"/>
      <c r="N157" s="92"/>
    </row>
  </sheetData>
  <mergeCells count="231">
    <mergeCell ref="A1:N1"/>
    <mergeCell ref="A2:N2"/>
    <mergeCell ref="A3:N3"/>
    <mergeCell ref="A4:N4"/>
    <mergeCell ref="A5:F5"/>
    <mergeCell ref="G5:N5"/>
    <mergeCell ref="B8:F8"/>
    <mergeCell ref="H8:N8"/>
    <mergeCell ref="B9:C9"/>
    <mergeCell ref="E9:F9"/>
    <mergeCell ref="H9:N9"/>
    <mergeCell ref="A10:C10"/>
    <mergeCell ref="D10:N10"/>
    <mergeCell ref="B6:F6"/>
    <mergeCell ref="H6:N6"/>
    <mergeCell ref="B7:C7"/>
    <mergeCell ref="D7:E7"/>
    <mergeCell ref="H7:I7"/>
    <mergeCell ref="K7:N7"/>
    <mergeCell ref="B11:N11"/>
    <mergeCell ref="A41:M41"/>
    <mergeCell ref="A42:M42"/>
    <mergeCell ref="A43:M43"/>
    <mergeCell ref="A44:M44"/>
    <mergeCell ref="A45:N45"/>
    <mergeCell ref="A46:C46"/>
    <mergeCell ref="D46:N46"/>
    <mergeCell ref="J12:J14"/>
    <mergeCell ref="K12:K14"/>
    <mergeCell ref="L12:L14"/>
    <mergeCell ref="M12:M14"/>
    <mergeCell ref="N12:N14"/>
    <mergeCell ref="A40:I40"/>
    <mergeCell ref="A12:A14"/>
    <mergeCell ref="B12:B14"/>
    <mergeCell ref="C12:C13"/>
    <mergeCell ref="D12:D14"/>
    <mergeCell ref="E12:E13"/>
    <mergeCell ref="F12:F14"/>
    <mergeCell ref="G12:G14"/>
    <mergeCell ref="H12:H14"/>
    <mergeCell ref="I12:I14"/>
    <mergeCell ref="K50:L50"/>
    <mergeCell ref="B51:E51"/>
    <mergeCell ref="I51:J51"/>
    <mergeCell ref="K51:L51"/>
    <mergeCell ref="A47:N47"/>
    <mergeCell ref="B48:E48"/>
    <mergeCell ref="I48:J48"/>
    <mergeCell ref="K48:L48"/>
    <mergeCell ref="N48:N56"/>
    <mergeCell ref="B49:E49"/>
    <mergeCell ref="I49:J49"/>
    <mergeCell ref="K49:L49"/>
    <mergeCell ref="B50:E50"/>
    <mergeCell ref="I50:J50"/>
    <mergeCell ref="B54:E54"/>
    <mergeCell ref="I54:J54"/>
    <mergeCell ref="K54:L54"/>
    <mergeCell ref="B55:E55"/>
    <mergeCell ref="I55:J55"/>
    <mergeCell ref="K55:L55"/>
    <mergeCell ref="B52:E52"/>
    <mergeCell ref="I52:J52"/>
    <mergeCell ref="K52:L52"/>
    <mergeCell ref="B53:E53"/>
    <mergeCell ref="I53:J53"/>
    <mergeCell ref="K53:L53"/>
    <mergeCell ref="A58:G58"/>
    <mergeCell ref="H58:N58"/>
    <mergeCell ref="A59:G59"/>
    <mergeCell ref="H59:N59"/>
    <mergeCell ref="A60:G60"/>
    <mergeCell ref="H60:N60"/>
    <mergeCell ref="B56:E56"/>
    <mergeCell ref="I56:J56"/>
    <mergeCell ref="K56:L56"/>
    <mergeCell ref="B57:E57"/>
    <mergeCell ref="I57:J57"/>
    <mergeCell ref="K57:L57"/>
    <mergeCell ref="B67:F67"/>
    <mergeCell ref="G67:N67"/>
    <mergeCell ref="B68:F68"/>
    <mergeCell ref="G68:N68"/>
    <mergeCell ref="B69:F69"/>
    <mergeCell ref="G69:N69"/>
    <mergeCell ref="A61:N61"/>
    <mergeCell ref="A62:N62"/>
    <mergeCell ref="A63:N63"/>
    <mergeCell ref="A64:N64"/>
    <mergeCell ref="A65:N65"/>
    <mergeCell ref="B66:F66"/>
    <mergeCell ref="G66:N66"/>
    <mergeCell ref="B73:F73"/>
    <mergeCell ref="G73:N73"/>
    <mergeCell ref="B74:F74"/>
    <mergeCell ref="G74:N74"/>
    <mergeCell ref="B75:F75"/>
    <mergeCell ref="G75:N76"/>
    <mergeCell ref="B76:F76"/>
    <mergeCell ref="B70:F70"/>
    <mergeCell ref="G70:N70"/>
    <mergeCell ref="B71:F71"/>
    <mergeCell ref="G71:N71"/>
    <mergeCell ref="B72:F72"/>
    <mergeCell ref="G72:N72"/>
    <mergeCell ref="B77:F77"/>
    <mergeCell ref="G77:N77"/>
    <mergeCell ref="B78:F78"/>
    <mergeCell ref="G78:N78"/>
    <mergeCell ref="A79:F79"/>
    <mergeCell ref="G79:G84"/>
    <mergeCell ref="H79:N80"/>
    <mergeCell ref="A80:F80"/>
    <mergeCell ref="A81:F81"/>
    <mergeCell ref="H81:N81"/>
    <mergeCell ref="B85:F85"/>
    <mergeCell ref="G85:N86"/>
    <mergeCell ref="A86:F86"/>
    <mergeCell ref="B87:F87"/>
    <mergeCell ref="G87:N88"/>
    <mergeCell ref="A88:F88"/>
    <mergeCell ref="A82:F82"/>
    <mergeCell ref="H82:N82"/>
    <mergeCell ref="A83:F83"/>
    <mergeCell ref="H83:N83"/>
    <mergeCell ref="A84:F84"/>
    <mergeCell ref="H84:N84"/>
    <mergeCell ref="B93:F93"/>
    <mergeCell ref="G93:N96"/>
    <mergeCell ref="A94:F94"/>
    <mergeCell ref="A95:F95"/>
    <mergeCell ref="A96:F96"/>
    <mergeCell ref="B97:F97"/>
    <mergeCell ref="G97:N97"/>
    <mergeCell ref="B89:F89"/>
    <mergeCell ref="G89:N90"/>
    <mergeCell ref="A90:F90"/>
    <mergeCell ref="B91:F91"/>
    <mergeCell ref="G91:N92"/>
    <mergeCell ref="A92:F92"/>
    <mergeCell ref="A103:N103"/>
    <mergeCell ref="A104:N111"/>
    <mergeCell ref="A112:N112"/>
    <mergeCell ref="A113:N113"/>
    <mergeCell ref="A114:N114"/>
    <mergeCell ref="A115:F115"/>
    <mergeCell ref="G115:N115"/>
    <mergeCell ref="B98:F98"/>
    <mergeCell ref="G98:N98"/>
    <mergeCell ref="B99:F100"/>
    <mergeCell ref="G99:N102"/>
    <mergeCell ref="A101:F101"/>
    <mergeCell ref="A102:F102"/>
    <mergeCell ref="B118:F118"/>
    <mergeCell ref="H118:N118"/>
    <mergeCell ref="B119:C119"/>
    <mergeCell ref="E119:F119"/>
    <mergeCell ref="H119:N119"/>
    <mergeCell ref="A120:C120"/>
    <mergeCell ref="D120:N120"/>
    <mergeCell ref="B116:F116"/>
    <mergeCell ref="H116:N116"/>
    <mergeCell ref="B117:C117"/>
    <mergeCell ref="D117:E117"/>
    <mergeCell ref="H117:I117"/>
    <mergeCell ref="K117:N117"/>
    <mergeCell ref="B121:N121"/>
    <mergeCell ref="A122:A124"/>
    <mergeCell ref="B122:B124"/>
    <mergeCell ref="C122:C123"/>
    <mergeCell ref="D122:D124"/>
    <mergeCell ref="E122:E123"/>
    <mergeCell ref="F122:F124"/>
    <mergeCell ref="G122:G124"/>
    <mergeCell ref="H122:H124"/>
    <mergeCell ref="I122:I124"/>
    <mergeCell ref="A137:M137"/>
    <mergeCell ref="A138:M138"/>
    <mergeCell ref="A139:M139"/>
    <mergeCell ref="A140:M140"/>
    <mergeCell ref="A141:N141"/>
    <mergeCell ref="A142:C142"/>
    <mergeCell ref="D142:N142"/>
    <mergeCell ref="J122:J124"/>
    <mergeCell ref="K122:K124"/>
    <mergeCell ref="L122:L124"/>
    <mergeCell ref="M122:M124"/>
    <mergeCell ref="N122:N124"/>
    <mergeCell ref="A136:I136"/>
    <mergeCell ref="K146:L146"/>
    <mergeCell ref="B147:E147"/>
    <mergeCell ref="I147:J147"/>
    <mergeCell ref="K147:L147"/>
    <mergeCell ref="B148:E148"/>
    <mergeCell ref="I148:J148"/>
    <mergeCell ref="K148:L148"/>
    <mergeCell ref="A143:N143"/>
    <mergeCell ref="B144:E144"/>
    <mergeCell ref="I144:J144"/>
    <mergeCell ref="K144:L144"/>
    <mergeCell ref="N144:N153"/>
    <mergeCell ref="B145:E145"/>
    <mergeCell ref="I145:J145"/>
    <mergeCell ref="K145:L145"/>
    <mergeCell ref="B146:E146"/>
    <mergeCell ref="I146:J146"/>
    <mergeCell ref="B151:E151"/>
    <mergeCell ref="I151:J151"/>
    <mergeCell ref="K151:L151"/>
    <mergeCell ref="B152:E152"/>
    <mergeCell ref="I152:J152"/>
    <mergeCell ref="K152:L152"/>
    <mergeCell ref="B149:E149"/>
    <mergeCell ref="A157:G157"/>
    <mergeCell ref="H157:N157"/>
    <mergeCell ref="B153:E153"/>
    <mergeCell ref="I153:J153"/>
    <mergeCell ref="K153:L153"/>
    <mergeCell ref="B154:E154"/>
    <mergeCell ref="I154:J154"/>
    <mergeCell ref="K154:L154"/>
    <mergeCell ref="I149:J149"/>
    <mergeCell ref="K149:L149"/>
    <mergeCell ref="B150:E150"/>
    <mergeCell ref="I150:J150"/>
    <mergeCell ref="K150:L150"/>
    <mergeCell ref="A155:G155"/>
    <mergeCell ref="H155:N155"/>
    <mergeCell ref="A156:G156"/>
    <mergeCell ref="H156:N156"/>
  </mergeCells>
  <hyperlinks>
    <hyperlink ref="A2" r:id="rId1" xr:uid="{00000000-0004-0000-0000-000000000000}"/>
  </hyperlinks>
  <pageMargins left="0.5" right="0.5" top="0.5" bottom="0.5" header="0.3" footer="0.3"/>
  <pageSetup scale="67" fitToHeight="0" orientation="portrait" r:id="rId2"/>
  <rowBreaks count="2" manualBreakCount="2">
    <brk id="62" max="13" man="1"/>
    <brk id="112" max="1638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Sheet1</vt:lpstr>
      <vt:lpstr>CrCardPlusWarr1</vt:lpstr>
      <vt:lpstr>CrCardPlusWarr2</vt:lpstr>
      <vt:lpstr>CrCardPlusWarrTot</vt:lpstr>
      <vt:lpstr>Lodging</vt:lpstr>
      <vt:lpstr>Meals</vt:lpstr>
      <vt:lpstr>Miles</vt:lpstr>
      <vt:lpstr>MiscExpense</vt:lpstr>
      <vt:lpstr>Sheet1!Print_Area</vt:lpstr>
      <vt:lpstr>Rate</vt:lpstr>
      <vt:lpstr>Subtotal</vt:lpstr>
      <vt:lpstr>Total</vt:lpstr>
      <vt:lpstr>TotalTravelExp</vt:lpstr>
      <vt:lpstr>TravelAdvance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 Bingman</dc:creator>
  <cp:lastModifiedBy>Gretchen Bingman</cp:lastModifiedBy>
  <cp:lastPrinted>2018-04-18T15:47:31Z</cp:lastPrinted>
  <dcterms:created xsi:type="dcterms:W3CDTF">2017-09-07T16:13:00Z</dcterms:created>
  <dcterms:modified xsi:type="dcterms:W3CDTF">2018-04-18T15:49:37Z</dcterms:modified>
</cp:coreProperties>
</file>