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SAD\LGSB\WEBSITE FILES\ACCOUNTING-FINANCIAL-REPORTING\AFRs\FY2021\"/>
    </mc:Choice>
  </mc:AlternateContent>
  <xr:revisionPtr revIDLastSave="0" documentId="8_{24716E72-1F5E-4895-8832-6736C5812CD2}" xr6:coauthVersionLast="47" xr6:coauthVersionMax="47" xr10:uidLastSave="{00000000-0000-0000-0000-000000000000}"/>
  <bookViews>
    <workbookView xWindow="645" yWindow="135" windowWidth="27720" windowHeight="15375" tabRatio="919" xr2:uid="{FE212614-F83E-4BDB-B3FE-A68C106A0BF8}"/>
  </bookViews>
  <sheets>
    <sheet name="Definitions" sheetId="4" r:id="rId1"/>
    <sheet name="Lease decision tree" sheetId="24" r:id="rId2"/>
    <sheet name="Contracts-Leases Scope list" sheetId="20" r:id="rId3"/>
    <sheet name="Lease asset inventory-Lessee" sheetId="1" r:id="rId4"/>
    <sheet name="Lease asset inventory-Lessor" sheetId="8" r:id="rId5"/>
    <sheet name="PV-Amortization Template" sheetId="18" r:id="rId6"/>
    <sheet name="Example-Lessee asset inventory" sheetId="21" r:id="rId7"/>
    <sheet name="Example-Lessor asset inventory" sheetId="22" r:id="rId8"/>
    <sheet name="Example 1 - PV-Amort " sheetId="11" r:id="rId9"/>
    <sheet name="Example 2 - PV-Amort" sheetId="16" r:id="rId10"/>
    <sheet name="Example 3 - PV-Amort" sheetId="15" r:id="rId11"/>
    <sheet name="Example 1 - Lessee JV adj " sheetId="9" r:id="rId12"/>
    <sheet name="Example 2 - Lessee Conv JV" sheetId="12" r:id="rId13"/>
    <sheet name="Example 1 - Lessor JV adj" sheetId="10" r:id="rId14"/>
    <sheet name="Example 2 - JV Lessor Conv" sheetId="13"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__Ent2" localSheetId="11">#REF!</definedName>
    <definedName name="___Ent2" localSheetId="13">#REF!</definedName>
    <definedName name="___Ent2" localSheetId="14">#REF!</definedName>
    <definedName name="___Ent2" localSheetId="12">#REF!</definedName>
    <definedName name="___Ent2">#REF!</definedName>
    <definedName name="___Ent3" localSheetId="11">#REF!</definedName>
    <definedName name="___Ent3" localSheetId="13">#REF!</definedName>
    <definedName name="___Ent3" localSheetId="14">#REF!</definedName>
    <definedName name="___Ent3" localSheetId="12">#REF!</definedName>
    <definedName name="___Ent3">#REF!</definedName>
    <definedName name="___Ent4" localSheetId="11">#REF!</definedName>
    <definedName name="___Ent4" localSheetId="13">#REF!</definedName>
    <definedName name="___Ent4" localSheetId="14">#REF!</definedName>
    <definedName name="___Ent4" localSheetId="12">#REF!</definedName>
    <definedName name="___Ent4">#REF!</definedName>
    <definedName name="___Ent5" localSheetId="11">#REF!</definedName>
    <definedName name="___Ent5" localSheetId="13">#REF!</definedName>
    <definedName name="___Ent5" localSheetId="14">#REF!</definedName>
    <definedName name="___Ent5" localSheetId="12">#REF!</definedName>
    <definedName name="___Ent5">#REF!</definedName>
    <definedName name="__Ent6" localSheetId="11">'[1]Cash Flow Wksht'!#REF!</definedName>
    <definedName name="__Ent6" localSheetId="13">'[1]Cash Flow Wksht'!#REF!</definedName>
    <definedName name="__Ent6" localSheetId="14">'[1]Cash Flow Wksht'!#REF!</definedName>
    <definedName name="__Ent6" localSheetId="12">'[1]Cash Flow Wksht'!#REF!</definedName>
    <definedName name="__Ent6">'[1]Cash Flow Wksht'!#REF!</definedName>
    <definedName name="_C" localSheetId="11">#REF!</definedName>
    <definedName name="_C" localSheetId="13">#REF!</definedName>
    <definedName name="_C" localSheetId="14">#REF!</definedName>
    <definedName name="_C" localSheetId="12">#REF!</definedName>
    <definedName name="_C">#REF!</definedName>
    <definedName name="_Ent2" localSheetId="11">#REF!</definedName>
    <definedName name="_Ent2" localSheetId="13">#REF!</definedName>
    <definedName name="_Ent2" localSheetId="14">#REF!</definedName>
    <definedName name="_Ent2" localSheetId="12">#REF!</definedName>
    <definedName name="_Ent2">#REF!</definedName>
    <definedName name="_Ent3" localSheetId="11">#REF!</definedName>
    <definedName name="_Ent3" localSheetId="13">#REF!</definedName>
    <definedName name="_Ent3" localSheetId="14">#REF!</definedName>
    <definedName name="_Ent3" localSheetId="12">#REF!</definedName>
    <definedName name="_Ent3">#REF!</definedName>
    <definedName name="_Ent4" localSheetId="11">#REF!</definedName>
    <definedName name="_Ent4" localSheetId="13">#REF!</definedName>
    <definedName name="_Ent4" localSheetId="14">#REF!</definedName>
    <definedName name="_Ent4" localSheetId="12">#REF!</definedName>
    <definedName name="_Ent4">#REF!</definedName>
    <definedName name="_Ent5" localSheetId="11">#REF!</definedName>
    <definedName name="_Ent5" localSheetId="13">#REF!</definedName>
    <definedName name="_Ent5" localSheetId="14">#REF!</definedName>
    <definedName name="_Ent5" localSheetId="12">#REF!</definedName>
    <definedName name="_Ent5">#REF!</definedName>
    <definedName name="_Ent6" localSheetId="11">'[1]Cash Flow Wksht'!#REF!</definedName>
    <definedName name="_Ent6" localSheetId="13">'[1]Cash Flow Wksht'!#REF!</definedName>
    <definedName name="_Ent6" localSheetId="14">'[1]Cash Flow Wksht'!#REF!</definedName>
    <definedName name="_Ent6" localSheetId="12">'[1]Cash Flow Wksht'!#REF!</definedName>
    <definedName name="_Ent6">'[1]Cash Flow Wksht'!#REF!</definedName>
    <definedName name="_Tax" localSheetId="11">#REF!</definedName>
    <definedName name="_Tax" localSheetId="13">#REF!</definedName>
    <definedName name="_Tax" localSheetId="14">#REF!</definedName>
    <definedName name="_Tax" localSheetId="12">#REF!</definedName>
    <definedName name="_Tax">#REF!</definedName>
    <definedName name="AdjCPFunds" localSheetId="2">'[2]Auto Gov''tMajor Funds-Fund Stmt'!#REF!</definedName>
    <definedName name="AdjCPFunds" localSheetId="11">'[3]Auto Gov''tMajor Funds-Fund Stmt'!#REF!</definedName>
    <definedName name="AdjCPFunds" localSheetId="13">'[3]Auto Gov''tMajor Funds-Fund Stmt'!#REF!</definedName>
    <definedName name="AdjCPFunds" localSheetId="14">'[3]Auto Gov''tMajor Funds-Fund Stmt'!#REF!</definedName>
    <definedName name="AdjCPFunds" localSheetId="12">'[3]Auto Gov''tMajor Funds-Fund Stmt'!#REF!</definedName>
    <definedName name="AdjCPFunds">'[3]Auto Gov''tMajor Funds-Fund Stmt'!#REF!</definedName>
    <definedName name="AdjDSFunds" localSheetId="2">'[2]Auto Gov''tMajor Funds-Fund Stmt'!#REF!</definedName>
    <definedName name="AdjDSFunds" localSheetId="11">'[3]Auto Gov''tMajor Funds-Fund Stmt'!#REF!</definedName>
    <definedName name="AdjDSFunds" localSheetId="13">'[3]Auto Gov''tMajor Funds-Fund Stmt'!#REF!</definedName>
    <definedName name="AdjDSFunds" localSheetId="14">'[3]Auto Gov''tMajor Funds-Fund Stmt'!#REF!</definedName>
    <definedName name="AdjDSFunds" localSheetId="12">'[3]Auto Gov''tMajor Funds-Fund Stmt'!#REF!</definedName>
    <definedName name="AdjDSFunds">'[3]Auto Gov''tMajor Funds-Fund Stmt'!#REF!</definedName>
    <definedName name="AdjPermFunds" localSheetId="2">'[2]Auto Gov''tMajor Funds-Fund Stmt'!#REF!</definedName>
    <definedName name="AdjPermFunds" localSheetId="11">'[3]Auto Gov''tMajor Funds-Fund Stmt'!#REF!</definedName>
    <definedName name="AdjPermFunds" localSheetId="13">'[3]Auto Gov''tMajor Funds-Fund Stmt'!#REF!</definedName>
    <definedName name="AdjPermFunds" localSheetId="14">'[3]Auto Gov''tMajor Funds-Fund Stmt'!#REF!</definedName>
    <definedName name="AdjPermFunds" localSheetId="12">'[3]Auto Gov''tMajor Funds-Fund Stmt'!#REF!</definedName>
    <definedName name="AdjPermFunds">'[3]Auto Gov''tMajor Funds-Fund Stmt'!#REF!</definedName>
    <definedName name="AllIntSvc" localSheetId="11">#REF!</definedName>
    <definedName name="AllIntSvc" localSheetId="13">#REF!</definedName>
    <definedName name="AllIntSvc" localSheetId="14">#REF!</definedName>
    <definedName name="AllIntSvc" localSheetId="12">#REF!</definedName>
    <definedName name="AllIntSvc">#REF!</definedName>
    <definedName name="countycodetable" localSheetId="2">'[4]LedgerLoad Assist'!$A$186:$C$366</definedName>
    <definedName name="countycodetable" localSheetId="11">'[5]LedgerLoad Assist'!$A$185:$C$367</definedName>
    <definedName name="countycodetable" localSheetId="13">'[5]LedgerLoad Assist'!$A$185:$C$367</definedName>
    <definedName name="countycodetable" localSheetId="14">'[5]LedgerLoad Assist'!$A$185:$C$367</definedName>
    <definedName name="countycodetable" localSheetId="12">'[5]LedgerLoad Assist'!$A$185:$C$367</definedName>
    <definedName name="countycodetable">'[6]LedgerLoad Assist'!$A$185:$C$367</definedName>
    <definedName name="CPFunds" localSheetId="11">#REF!</definedName>
    <definedName name="CPFunds" localSheetId="13">#REF!</definedName>
    <definedName name="CPFunds" localSheetId="14">#REF!</definedName>
    <definedName name="CPFunds" localSheetId="12">#REF!</definedName>
    <definedName name="CPFunds">#REF!</definedName>
    <definedName name="DSFunds" localSheetId="11">#REF!</definedName>
    <definedName name="DSFunds" localSheetId="13">#REF!</definedName>
    <definedName name="DSFunds" localSheetId="14">#REF!</definedName>
    <definedName name="DSFunds" localSheetId="12">#REF!</definedName>
    <definedName name="DSFunds">#REF!</definedName>
    <definedName name="entitynumber" localSheetId="2">'[4]LedgerLoad Assist'!$A$186:$B$366</definedName>
    <definedName name="entitynumber" localSheetId="11">'[5]LedgerLoad Assist'!$A$185:$B$367</definedName>
    <definedName name="entitynumber" localSheetId="13">'[5]LedgerLoad Assist'!$A$185:$B$367</definedName>
    <definedName name="entitynumber" localSheetId="14">'[5]LedgerLoad Assist'!$A$185:$B$367</definedName>
    <definedName name="entitynumber" localSheetId="12">'[5]LedgerLoad Assist'!$A$185:$B$367</definedName>
    <definedName name="entitynumber">'[6]LedgerLoad Assist'!$A$185:$B$367</definedName>
    <definedName name="FAQ" localSheetId="2">'[1]Cash Flow Wksht'!#REF!</definedName>
    <definedName name="FAQ">'[1]Cash Flow Wksht'!#REF!</definedName>
    <definedName name="majorfunds" localSheetId="2">'[4]LedgerLoad Assist'!$A$38:$B$41</definedName>
    <definedName name="majorfunds" localSheetId="11">'[5]LedgerLoad Assist'!$A$38:$B$41</definedName>
    <definedName name="majorfunds" localSheetId="13">'[5]LedgerLoad Assist'!$A$38:$B$41</definedName>
    <definedName name="majorfunds" localSheetId="14">'[5]LedgerLoad Assist'!$A$38:$B$41</definedName>
    <definedName name="majorfunds" localSheetId="12">'[5]LedgerLoad Assist'!$A$38:$B$41</definedName>
    <definedName name="majorfunds">'[6]LedgerLoad Assist'!$A$38:$B$41</definedName>
    <definedName name="majorfundtable2" localSheetId="2">'[7]List-County &amp; Entity Codes  '!#REF!</definedName>
    <definedName name="majorfundtable2">'[8]List-County &amp; Entity Codes  '!#REF!</definedName>
    <definedName name="mpr">#REF!</definedName>
    <definedName name="Note" localSheetId="11">#REF!</definedName>
    <definedName name="Note" localSheetId="13">#REF!</definedName>
    <definedName name="Note" localSheetId="14">#REF!</definedName>
    <definedName name="Note" localSheetId="12">#REF!</definedName>
    <definedName name="Note">#REF!</definedName>
    <definedName name="NotEnt3" localSheetId="11">'[1]Cash Flow Wksht'!#REF!</definedName>
    <definedName name="NotEnt3" localSheetId="13">'[1]Cash Flow Wksht'!#REF!</definedName>
    <definedName name="NotEnt3" localSheetId="14">'[1]Cash Flow Wksht'!#REF!</definedName>
    <definedName name="NotEnt3" localSheetId="12">'[1]Cash Flow Wksht'!#REF!</definedName>
    <definedName name="NotEnt3">'[1]Cash Flow Wksht'!#REF!</definedName>
    <definedName name="OtherEnt" localSheetId="11">#REF!</definedName>
    <definedName name="OtherEnt" localSheetId="13">#REF!</definedName>
    <definedName name="OtherEnt" localSheetId="14">#REF!</definedName>
    <definedName name="OtherEnt" localSheetId="12">#REF!</definedName>
    <definedName name="OtherEnt">#REF!</definedName>
    <definedName name="PermFunds" localSheetId="11">#REF!</definedName>
    <definedName name="PermFunds" localSheetId="13">#REF!</definedName>
    <definedName name="PermFunds" localSheetId="14">#REF!</definedName>
    <definedName name="PermFunds" localSheetId="12">#REF!</definedName>
    <definedName name="PermFunds">#REF!</definedName>
    <definedName name="_xlnm.Print_Area" localSheetId="0">Definitions!$A$1:$M$90</definedName>
    <definedName name="_xlnm.Print_Area" localSheetId="8">'Example 1 - PV-Amort '!$B$1:$N$85</definedName>
    <definedName name="_xlnm.Print_Area" localSheetId="9">'Example 2 - PV-Amort'!$B$1:$N$57</definedName>
    <definedName name="_xlnm.Print_Area" localSheetId="10">'Example 3 - PV-Amort'!$B$1:$N$47</definedName>
    <definedName name="sample" localSheetId="11">'[1]Cash Flow Wksht'!#REF!</definedName>
    <definedName name="sample" localSheetId="13">'[1]Cash Flow Wksht'!#REF!</definedName>
    <definedName name="sample" localSheetId="14">'[1]Cash Flow Wksht'!#REF!</definedName>
    <definedName name="sample" localSheetId="12">'[1]Cash Flow Wksht'!#REF!</definedName>
    <definedName name="sample">'[1]Cash Flow Wksht'!#REF!</definedName>
    <definedName name="Year" localSheetId="2">'[4]LedgerLoad Assist'!$A$7:$B$33</definedName>
    <definedName name="Year" localSheetId="11">'[5]LedgerLoad Assist'!$A$7:$B$33</definedName>
    <definedName name="Year" localSheetId="13">'[5]LedgerLoad Assist'!$A$7:$B$33</definedName>
    <definedName name="Year" localSheetId="14">'[5]LedgerLoad Assist'!$A$7:$B$33</definedName>
    <definedName name="Year" localSheetId="12">'[5]LedgerLoad Assist'!$A$7:$B$33</definedName>
    <definedName name="Year">'[6]LedgerLoad Assist'!$A$7:$B$33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1" i="13" l="1"/>
  <c r="L32" i="13" s="1"/>
  <c r="L52" i="10"/>
  <c r="L25" i="10"/>
  <c r="L68" i="12"/>
  <c r="L34" i="12"/>
  <c r="L56" i="9"/>
  <c r="L29" i="9"/>
  <c r="K61" i="13"/>
  <c r="L62" i="13" s="1"/>
  <c r="K51" i="10"/>
  <c r="K24" i="10"/>
  <c r="K28" i="10" s="1"/>
  <c r="L28" i="10" s="1"/>
  <c r="L13" i="12"/>
  <c r="K40" i="12"/>
  <c r="L41" i="12" s="1"/>
  <c r="K35" i="9"/>
  <c r="L36" i="9" s="1"/>
  <c r="K55" i="9"/>
  <c r="K35" i="13" l="1"/>
  <c r="L35" i="13" s="1"/>
  <c r="C16" i="18"/>
  <c r="F16" i="18" s="1"/>
  <c r="B16" i="18"/>
  <c r="H8" i="18"/>
  <c r="J8" i="18" s="1"/>
  <c r="L8" i="18" s="1"/>
  <c r="K45" i="18" s="1"/>
  <c r="K121" i="18" l="1"/>
  <c r="K126" i="18"/>
  <c r="K116" i="18"/>
  <c r="K107" i="18"/>
  <c r="K102" i="18"/>
  <c r="K97" i="18"/>
  <c r="K83" i="18"/>
  <c r="K78" i="18"/>
  <c r="K111" i="18"/>
  <c r="K101" i="18"/>
  <c r="K82" i="18"/>
  <c r="K120" i="18"/>
  <c r="K115" i="18"/>
  <c r="K105" i="18"/>
  <c r="K100" i="18"/>
  <c r="K76" i="18"/>
  <c r="K119" i="18"/>
  <c r="K114" i="18"/>
  <c r="K109" i="18"/>
  <c r="K95" i="18"/>
  <c r="K90" i="18"/>
  <c r="K85" i="18"/>
  <c r="K104" i="18"/>
  <c r="K80" i="18"/>
  <c r="K92" i="18"/>
  <c r="K125" i="18"/>
  <c r="K106" i="18"/>
  <c r="K87" i="18"/>
  <c r="K77" i="18"/>
  <c r="K96" i="18"/>
  <c r="K110" i="18"/>
  <c r="K91" i="18"/>
  <c r="K86" i="18"/>
  <c r="K81" i="18"/>
  <c r="K124" i="18"/>
  <c r="K123" i="18"/>
  <c r="K113" i="18"/>
  <c r="K99" i="18"/>
  <c r="K94" i="18"/>
  <c r="K89" i="18"/>
  <c r="K122" i="18"/>
  <c r="K117" i="18"/>
  <c r="K103" i="18"/>
  <c r="K98" i="18"/>
  <c r="K93" i="18"/>
  <c r="K79" i="18"/>
  <c r="K118" i="18"/>
  <c r="K108" i="18"/>
  <c r="K84" i="18"/>
  <c r="K112" i="18"/>
  <c r="K88" i="18"/>
  <c r="K22" i="18"/>
  <c r="K28" i="18"/>
  <c r="K33" i="18"/>
  <c r="K64" i="18"/>
  <c r="K52" i="18"/>
  <c r="K40" i="18"/>
  <c r="K72" i="18"/>
  <c r="K66" i="18"/>
  <c r="K60" i="18"/>
  <c r="K54" i="18"/>
  <c r="K48" i="18"/>
  <c r="K42" i="18"/>
  <c r="K36" i="18"/>
  <c r="K30" i="18"/>
  <c r="K24" i="18"/>
  <c r="K18" i="18"/>
  <c r="K31" i="18"/>
  <c r="K73" i="18"/>
  <c r="K67" i="18"/>
  <c r="K61" i="18"/>
  <c r="K55" i="18"/>
  <c r="K49" i="18"/>
  <c r="K43" i="18"/>
  <c r="K37" i="18"/>
  <c r="K74" i="18"/>
  <c r="K68" i="18"/>
  <c r="K62" i="18"/>
  <c r="K56" i="18"/>
  <c r="K50" i="18"/>
  <c r="K44" i="18"/>
  <c r="K38" i="18"/>
  <c r="K32" i="18"/>
  <c r="K26" i="18"/>
  <c r="K20" i="18"/>
  <c r="K71" i="18"/>
  <c r="K59" i="18"/>
  <c r="K47" i="18"/>
  <c r="K35" i="18"/>
  <c r="K21" i="18"/>
  <c r="K17" i="18"/>
  <c r="K25" i="18"/>
  <c r="K75" i="18"/>
  <c r="K63" i="18"/>
  <c r="K51" i="18"/>
  <c r="K39" i="18"/>
  <c r="K19" i="18"/>
  <c r="K27" i="18"/>
  <c r="K23" i="18"/>
  <c r="K70" i="18"/>
  <c r="K58" i="18"/>
  <c r="K46" i="18"/>
  <c r="K34" i="18"/>
  <c r="K65" i="18"/>
  <c r="K53" i="18"/>
  <c r="K41" i="18"/>
  <c r="K29" i="18"/>
  <c r="K69" i="18"/>
  <c r="K16" i="18"/>
  <c r="N16" i="18" s="1"/>
  <c r="K57" i="18"/>
  <c r="E16" i="18"/>
  <c r="G16" i="18" s="1"/>
  <c r="H16" i="18" s="1"/>
  <c r="D16" i="18"/>
  <c r="C17" i="18"/>
  <c r="N17" i="15"/>
  <c r="N18" i="15"/>
  <c r="N16" i="15"/>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16" i="16"/>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16" i="11"/>
  <c r="L16" i="18" l="1"/>
  <c r="F17" i="18"/>
  <c r="N17" i="18" s="1"/>
  <c r="D17" i="18"/>
  <c r="C18" i="18"/>
  <c r="B17" i="18"/>
  <c r="E17" i="18"/>
  <c r="K67" i="12"/>
  <c r="K33" i="12"/>
  <c r="K37" i="12" s="1"/>
  <c r="L37" i="12" s="1"/>
  <c r="K28" i="9"/>
  <c r="K32" i="9" s="1"/>
  <c r="L32" i="9" s="1"/>
  <c r="G17" i="18" l="1"/>
  <c r="E18" i="18"/>
  <c r="B18" i="18"/>
  <c r="D18" i="18"/>
  <c r="C19" i="18"/>
  <c r="C16" i="16"/>
  <c r="B16" i="16"/>
  <c r="H8" i="16"/>
  <c r="J8" i="16" s="1"/>
  <c r="C16" i="15"/>
  <c r="C17" i="15" s="1"/>
  <c r="D17" i="15" s="1"/>
  <c r="B16" i="15"/>
  <c r="H8" i="15"/>
  <c r="J8" i="15" s="1"/>
  <c r="L8" i="15" s="1"/>
  <c r="L17" i="18" l="1"/>
  <c r="H17" i="18"/>
  <c r="B19" i="18"/>
  <c r="C20" i="18"/>
  <c r="E19" i="18"/>
  <c r="D19" i="18"/>
  <c r="C17" i="16"/>
  <c r="B17" i="16" s="1"/>
  <c r="L8" i="16"/>
  <c r="D16" i="16"/>
  <c r="E16" i="16"/>
  <c r="F16" i="16"/>
  <c r="F16" i="15"/>
  <c r="B17" i="15"/>
  <c r="C18" i="15"/>
  <c r="B18" i="15" s="1"/>
  <c r="K17" i="15"/>
  <c r="K18" i="15"/>
  <c r="K16" i="15"/>
  <c r="L16" i="15" s="1"/>
  <c r="E17" i="15"/>
  <c r="D16" i="15"/>
  <c r="E16" i="15"/>
  <c r="F18" i="18" l="1"/>
  <c r="D20" i="18"/>
  <c r="C21" i="18"/>
  <c r="E20" i="18"/>
  <c r="B20" i="18"/>
  <c r="G16" i="15"/>
  <c r="H16" i="15" s="1"/>
  <c r="F17" i="15" s="1"/>
  <c r="G17" i="15" s="1"/>
  <c r="L17" i="15" s="1"/>
  <c r="D17" i="16"/>
  <c r="E17" i="16"/>
  <c r="C18" i="16"/>
  <c r="C19" i="16" s="1"/>
  <c r="G16" i="16"/>
  <c r="H16" i="16" s="1"/>
  <c r="F17" i="16" s="1"/>
  <c r="G17" i="16" s="1"/>
  <c r="K48" i="16"/>
  <c r="K44" i="16"/>
  <c r="K40" i="16"/>
  <c r="K36" i="16"/>
  <c r="K32" i="16"/>
  <c r="K28" i="16"/>
  <c r="K24" i="16"/>
  <c r="K20" i="16"/>
  <c r="K16" i="16"/>
  <c r="L16" i="16" s="1"/>
  <c r="K49" i="16"/>
  <c r="K45" i="16"/>
  <c r="K41" i="16"/>
  <c r="K37" i="16"/>
  <c r="K33" i="16"/>
  <c r="K29" i="16"/>
  <c r="K25" i="16"/>
  <c r="K21" i="16"/>
  <c r="K17" i="16"/>
  <c r="K50" i="16"/>
  <c r="K46" i="16"/>
  <c r="K42" i="16"/>
  <c r="K38" i="16"/>
  <c r="K34" i="16"/>
  <c r="K30" i="16"/>
  <c r="K26" i="16"/>
  <c r="K22" i="16"/>
  <c r="K18" i="16"/>
  <c r="K51" i="16"/>
  <c r="K35" i="16"/>
  <c r="K19" i="16"/>
  <c r="K39" i="16"/>
  <c r="K23" i="16"/>
  <c r="K43" i="16"/>
  <c r="K27" i="16"/>
  <c r="K31" i="16"/>
  <c r="K47" i="16"/>
  <c r="B18" i="16"/>
  <c r="E18" i="16"/>
  <c r="D18" i="15"/>
  <c r="E18" i="15"/>
  <c r="C19" i="15"/>
  <c r="B19" i="15" s="1"/>
  <c r="B21" i="18" l="1"/>
  <c r="C22" i="18"/>
  <c r="E21" i="18"/>
  <c r="D21" i="18"/>
  <c r="N18" i="18"/>
  <c r="G18" i="18"/>
  <c r="H17" i="15"/>
  <c r="F18" i="15" s="1"/>
  <c r="G18" i="15" s="1"/>
  <c r="L18" i="15" s="1"/>
  <c r="D18" i="16"/>
  <c r="L17" i="16"/>
  <c r="H17" i="16"/>
  <c r="E19" i="16"/>
  <c r="D19" i="16"/>
  <c r="B19" i="16"/>
  <c r="C20" i="16"/>
  <c r="D19" i="15"/>
  <c r="E19" i="15"/>
  <c r="C20" i="15"/>
  <c r="D20" i="15" s="1"/>
  <c r="L18" i="18" l="1"/>
  <c r="H18" i="18"/>
  <c r="E22" i="18"/>
  <c r="D22" i="18"/>
  <c r="B22" i="18"/>
  <c r="C23" i="18"/>
  <c r="E20" i="16"/>
  <c r="D20" i="16"/>
  <c r="B20" i="16"/>
  <c r="C21" i="16"/>
  <c r="F18" i="16"/>
  <c r="G18" i="16" s="1"/>
  <c r="L18" i="16" s="1"/>
  <c r="E20" i="15"/>
  <c r="C21" i="15"/>
  <c r="E21" i="15" s="1"/>
  <c r="B20" i="15"/>
  <c r="H18" i="15"/>
  <c r="D23" i="18" l="1"/>
  <c r="C24" i="18"/>
  <c r="E23" i="18"/>
  <c r="B23" i="18"/>
  <c r="F19" i="18"/>
  <c r="H18" i="16"/>
  <c r="C22" i="16"/>
  <c r="E21" i="16"/>
  <c r="D21" i="16"/>
  <c r="B21" i="16"/>
  <c r="D21" i="15"/>
  <c r="C22" i="15"/>
  <c r="E22" i="15" s="1"/>
  <c r="B21" i="15"/>
  <c r="F19" i="15"/>
  <c r="G19" i="15" s="1"/>
  <c r="N19" i="18" l="1"/>
  <c r="G19" i="18"/>
  <c r="E24" i="18"/>
  <c r="D24" i="18"/>
  <c r="B24" i="18"/>
  <c r="C25" i="18"/>
  <c r="B22" i="16"/>
  <c r="C23" i="16"/>
  <c r="E22" i="16"/>
  <c r="D22" i="16"/>
  <c r="F19" i="16"/>
  <c r="G19" i="16" s="1"/>
  <c r="L19" i="16" s="1"/>
  <c r="C23" i="15"/>
  <c r="D23" i="15" s="1"/>
  <c r="D22" i="15"/>
  <c r="B22" i="15"/>
  <c r="H19" i="15"/>
  <c r="B25" i="18" l="1"/>
  <c r="C26" i="18"/>
  <c r="E25" i="18"/>
  <c r="D25" i="18"/>
  <c r="L19" i="18"/>
  <c r="H19" i="18"/>
  <c r="H19" i="16"/>
  <c r="E23" i="16"/>
  <c r="D23" i="16"/>
  <c r="B23" i="16"/>
  <c r="C24" i="16"/>
  <c r="E23" i="15"/>
  <c r="C24" i="15"/>
  <c r="E24" i="15" s="1"/>
  <c r="B23" i="15"/>
  <c r="F20" i="15"/>
  <c r="G20" i="15" s="1"/>
  <c r="F20" i="18" l="1"/>
  <c r="D26" i="18"/>
  <c r="C27" i="18"/>
  <c r="E26" i="18"/>
  <c r="B26" i="18"/>
  <c r="E24" i="16"/>
  <c r="D24" i="16"/>
  <c r="B24" i="16"/>
  <c r="C25" i="16"/>
  <c r="F20" i="16"/>
  <c r="G20" i="16" s="1"/>
  <c r="L20" i="16" s="1"/>
  <c r="D24" i="15"/>
  <c r="C25" i="15"/>
  <c r="E25" i="15" s="1"/>
  <c r="B24" i="15"/>
  <c r="H20" i="15"/>
  <c r="B27" i="18" l="1"/>
  <c r="C28" i="18"/>
  <c r="D27" i="18"/>
  <c r="E27" i="18"/>
  <c r="N20" i="18"/>
  <c r="G20" i="18"/>
  <c r="H20" i="16"/>
  <c r="F21" i="16" s="1"/>
  <c r="G21" i="16" s="1"/>
  <c r="L21" i="16" s="1"/>
  <c r="C26" i="16"/>
  <c r="E25" i="16"/>
  <c r="D25" i="16"/>
  <c r="B25" i="16"/>
  <c r="C26" i="15"/>
  <c r="D26" i="15" s="1"/>
  <c r="B25" i="15"/>
  <c r="D25" i="15"/>
  <c r="F21" i="15"/>
  <c r="G21" i="15" s="1"/>
  <c r="L20" i="18" l="1"/>
  <c r="H20" i="18"/>
  <c r="E28" i="18"/>
  <c r="D28" i="18"/>
  <c r="B28" i="18"/>
  <c r="C29" i="18"/>
  <c r="B26" i="16"/>
  <c r="C27" i="16"/>
  <c r="D26" i="16"/>
  <c r="E26" i="16"/>
  <c r="H21" i="16"/>
  <c r="B26" i="15"/>
  <c r="E26" i="15"/>
  <c r="C27" i="15"/>
  <c r="D27" i="15" s="1"/>
  <c r="H21" i="15"/>
  <c r="E29" i="18" l="1"/>
  <c r="D29" i="18"/>
  <c r="C30" i="18"/>
  <c r="B29" i="18"/>
  <c r="F21" i="18"/>
  <c r="F22" i="16"/>
  <c r="G22" i="16" s="1"/>
  <c r="L22" i="16" s="1"/>
  <c r="E27" i="16"/>
  <c r="D27" i="16"/>
  <c r="B27" i="16"/>
  <c r="C28" i="16"/>
  <c r="C28" i="15"/>
  <c r="E28" i="15" s="1"/>
  <c r="B27" i="15"/>
  <c r="E27" i="15"/>
  <c r="F22" i="15"/>
  <c r="G22" i="15" s="1"/>
  <c r="E30" i="18" l="1"/>
  <c r="D30" i="18"/>
  <c r="B30" i="18"/>
  <c r="C31" i="18"/>
  <c r="N21" i="18"/>
  <c r="G21" i="18"/>
  <c r="E28" i="16"/>
  <c r="D28" i="16"/>
  <c r="B28" i="16"/>
  <c r="C29" i="16"/>
  <c r="H22" i="16"/>
  <c r="B28" i="15"/>
  <c r="C29" i="15"/>
  <c r="E29" i="15" s="1"/>
  <c r="D28" i="15"/>
  <c r="H22" i="15"/>
  <c r="L21" i="18" l="1"/>
  <c r="H21" i="18"/>
  <c r="B31" i="18"/>
  <c r="C32" i="18"/>
  <c r="E31" i="18"/>
  <c r="D31" i="18"/>
  <c r="F23" i="16"/>
  <c r="G23" i="16" s="1"/>
  <c r="L23" i="16" s="1"/>
  <c r="C30" i="16"/>
  <c r="E29" i="16"/>
  <c r="D29" i="16"/>
  <c r="B29" i="16"/>
  <c r="D29" i="15"/>
  <c r="C30" i="15"/>
  <c r="D30" i="15" s="1"/>
  <c r="B29" i="15"/>
  <c r="F23" i="15"/>
  <c r="G23" i="15" s="1"/>
  <c r="D32" i="18" l="1"/>
  <c r="C33" i="18"/>
  <c r="E32" i="18"/>
  <c r="B32" i="18"/>
  <c r="F22" i="18"/>
  <c r="B30" i="16"/>
  <c r="C31" i="16"/>
  <c r="E30" i="16"/>
  <c r="D30" i="16"/>
  <c r="H23" i="16"/>
  <c r="C31" i="15"/>
  <c r="B31" i="15" s="1"/>
  <c r="B30" i="15"/>
  <c r="E30" i="15"/>
  <c r="H23" i="15"/>
  <c r="N22" i="18" l="1"/>
  <c r="G22" i="18"/>
  <c r="B33" i="18"/>
  <c r="C34" i="18"/>
  <c r="E33" i="18"/>
  <c r="D33" i="18"/>
  <c r="C32" i="15"/>
  <c r="E32" i="15" s="1"/>
  <c r="E31" i="15"/>
  <c r="D31" i="15"/>
  <c r="F24" i="16"/>
  <c r="G24" i="16" s="1"/>
  <c r="L24" i="16" s="1"/>
  <c r="H24" i="16"/>
  <c r="E31" i="16"/>
  <c r="D31" i="16"/>
  <c r="B31" i="16"/>
  <c r="C32" i="16"/>
  <c r="F24" i="15"/>
  <c r="G24" i="15" s="1"/>
  <c r="H24" i="15"/>
  <c r="E34" i="18" l="1"/>
  <c r="D34" i="18"/>
  <c r="B34" i="18"/>
  <c r="C35" i="18"/>
  <c r="L22" i="18"/>
  <c r="H22" i="18"/>
  <c r="C33" i="15"/>
  <c r="D33" i="15" s="1"/>
  <c r="D32" i="15"/>
  <c r="B32" i="15"/>
  <c r="E32" i="16"/>
  <c r="D32" i="16"/>
  <c r="B32" i="16"/>
  <c r="C33" i="16"/>
  <c r="F25" i="16"/>
  <c r="G25" i="16" s="1"/>
  <c r="L25" i="16" s="1"/>
  <c r="F25" i="15"/>
  <c r="G25" i="15" s="1"/>
  <c r="E35" i="18" l="1"/>
  <c r="D35" i="18"/>
  <c r="B35" i="18"/>
  <c r="C36" i="18"/>
  <c r="F23" i="18"/>
  <c r="B33" i="15"/>
  <c r="E33" i="15"/>
  <c r="C34" i="15"/>
  <c r="D34" i="15" s="1"/>
  <c r="H25" i="16"/>
  <c r="C34" i="16"/>
  <c r="E33" i="16"/>
  <c r="D33" i="16"/>
  <c r="B33" i="16"/>
  <c r="H25" i="15"/>
  <c r="N23" i="18" l="1"/>
  <c r="G23" i="18"/>
  <c r="E36" i="18"/>
  <c r="C37" i="18"/>
  <c r="D36" i="18"/>
  <c r="B36" i="18"/>
  <c r="E34" i="15"/>
  <c r="C35" i="15"/>
  <c r="E35" i="15" s="1"/>
  <c r="B34" i="15"/>
  <c r="B34" i="16"/>
  <c r="C35" i="16"/>
  <c r="E34" i="16"/>
  <c r="D34" i="16"/>
  <c r="F26" i="16"/>
  <c r="G26" i="16" s="1"/>
  <c r="L26" i="16" s="1"/>
  <c r="F26" i="15"/>
  <c r="G26" i="15" s="1"/>
  <c r="B37" i="18" l="1"/>
  <c r="C38" i="18"/>
  <c r="E37" i="18"/>
  <c r="D37" i="18"/>
  <c r="L23" i="18"/>
  <c r="H23" i="18"/>
  <c r="B35" i="15"/>
  <c r="C36" i="15"/>
  <c r="C37" i="15" s="1"/>
  <c r="D35" i="15"/>
  <c r="H26" i="16"/>
  <c r="E35" i="16"/>
  <c r="D35" i="16"/>
  <c r="B35" i="16"/>
  <c r="C36" i="16"/>
  <c r="H26" i="15"/>
  <c r="F24" i="18" l="1"/>
  <c r="D38" i="18"/>
  <c r="C39" i="18"/>
  <c r="B38" i="18"/>
  <c r="E38" i="18"/>
  <c r="B36" i="15"/>
  <c r="D36" i="15"/>
  <c r="E36" i="15"/>
  <c r="E36" i="16"/>
  <c r="D36" i="16"/>
  <c r="B36" i="16"/>
  <c r="C37" i="16"/>
  <c r="F27" i="16"/>
  <c r="G27" i="16" s="1"/>
  <c r="L27" i="16" s="1"/>
  <c r="C38" i="15"/>
  <c r="E37" i="15"/>
  <c r="D37" i="15"/>
  <c r="B37" i="15"/>
  <c r="F27" i="15"/>
  <c r="G27" i="15" s="1"/>
  <c r="N24" i="18" l="1"/>
  <c r="G24" i="18"/>
  <c r="B39" i="18"/>
  <c r="C40" i="18"/>
  <c r="E39" i="18"/>
  <c r="D39" i="18"/>
  <c r="C38" i="16"/>
  <c r="E37" i="16"/>
  <c r="D37" i="16"/>
  <c r="B37" i="16"/>
  <c r="H27" i="16"/>
  <c r="H27" i="15"/>
  <c r="D38" i="15"/>
  <c r="B38" i="15"/>
  <c r="C39" i="15"/>
  <c r="E38" i="15"/>
  <c r="E40" i="18" l="1"/>
  <c r="D40" i="18"/>
  <c r="B40" i="18"/>
  <c r="C41" i="18"/>
  <c r="L24" i="18"/>
  <c r="H24" i="18"/>
  <c r="F28" i="16"/>
  <c r="G28" i="16" s="1"/>
  <c r="L28" i="16" s="1"/>
  <c r="B38" i="16"/>
  <c r="C39" i="16"/>
  <c r="E38" i="16"/>
  <c r="D38" i="16"/>
  <c r="E39" i="15"/>
  <c r="D39" i="15"/>
  <c r="B39" i="15"/>
  <c r="C40" i="15"/>
  <c r="F28" i="15"/>
  <c r="G28" i="15" s="1"/>
  <c r="F25" i="18" l="1"/>
  <c r="E41" i="18"/>
  <c r="D41" i="18"/>
  <c r="C42" i="18"/>
  <c r="B41" i="18"/>
  <c r="E39" i="16"/>
  <c r="D39" i="16"/>
  <c r="B39" i="16"/>
  <c r="C40" i="16"/>
  <c r="H28" i="16"/>
  <c r="H28" i="15"/>
  <c r="E40" i="15"/>
  <c r="D40" i="15"/>
  <c r="B40" i="15"/>
  <c r="C41" i="15"/>
  <c r="E42" i="18" l="1"/>
  <c r="D42" i="18"/>
  <c r="B42" i="18"/>
  <c r="C43" i="18"/>
  <c r="N25" i="18"/>
  <c r="G25" i="18"/>
  <c r="E40" i="16"/>
  <c r="D40" i="16"/>
  <c r="B40" i="16"/>
  <c r="C41" i="16"/>
  <c r="F29" i="16"/>
  <c r="G29" i="16" s="1"/>
  <c r="L29" i="16" s="1"/>
  <c r="C42" i="15"/>
  <c r="E41" i="15"/>
  <c r="D41" i="15"/>
  <c r="B41" i="15"/>
  <c r="F29" i="15"/>
  <c r="G29" i="15" s="1"/>
  <c r="L25" i="18" l="1"/>
  <c r="H25" i="18"/>
  <c r="B43" i="18"/>
  <c r="C44" i="18"/>
  <c r="E43" i="18"/>
  <c r="D43" i="18"/>
  <c r="H29" i="16"/>
  <c r="C42" i="16"/>
  <c r="E41" i="16"/>
  <c r="D41" i="16"/>
  <c r="B41" i="16"/>
  <c r="D42" i="15"/>
  <c r="B42" i="15"/>
  <c r="C43" i="15"/>
  <c r="E42" i="15"/>
  <c r="H29" i="15"/>
  <c r="D44" i="18" l="1"/>
  <c r="C45" i="18"/>
  <c r="E44" i="18"/>
  <c r="B44" i="18"/>
  <c r="F26" i="18"/>
  <c r="B42" i="16"/>
  <c r="C43" i="16"/>
  <c r="D42" i="16"/>
  <c r="E42" i="16"/>
  <c r="F30" i="16"/>
  <c r="G30" i="16" s="1"/>
  <c r="L30" i="16" s="1"/>
  <c r="F30" i="15"/>
  <c r="G30" i="15" s="1"/>
  <c r="E43" i="15"/>
  <c r="D43" i="15"/>
  <c r="B43" i="15"/>
  <c r="C44" i="15"/>
  <c r="N26" i="18" l="1"/>
  <c r="G26" i="18"/>
  <c r="B45" i="18"/>
  <c r="C46" i="18"/>
  <c r="E45" i="18"/>
  <c r="D45" i="18"/>
  <c r="H30" i="16"/>
  <c r="E43" i="16"/>
  <c r="D43" i="16"/>
  <c r="B43" i="16"/>
  <c r="C44" i="16"/>
  <c r="E44" i="15"/>
  <c r="D44" i="15"/>
  <c r="B44" i="15"/>
  <c r="C45" i="15"/>
  <c r="H30" i="15"/>
  <c r="E46" i="18" l="1"/>
  <c r="D46" i="18"/>
  <c r="B46" i="18"/>
  <c r="C47" i="18"/>
  <c r="L26" i="18"/>
  <c r="H26" i="18"/>
  <c r="F31" i="16"/>
  <c r="G31" i="16" s="1"/>
  <c r="L31" i="16" s="1"/>
  <c r="H31" i="16"/>
  <c r="E44" i="16"/>
  <c r="D44" i="16"/>
  <c r="B44" i="16"/>
  <c r="C45" i="16"/>
  <c r="C46" i="15"/>
  <c r="E45" i="15"/>
  <c r="D45" i="15"/>
  <c r="B45" i="15"/>
  <c r="F31" i="15"/>
  <c r="G31" i="15" s="1"/>
  <c r="F27" i="18" l="1"/>
  <c r="E47" i="18"/>
  <c r="D47" i="18"/>
  <c r="B47" i="18"/>
  <c r="C48" i="18"/>
  <c r="C46" i="16"/>
  <c r="E45" i="16"/>
  <c r="D45" i="16"/>
  <c r="B45" i="16"/>
  <c r="F32" i="16"/>
  <c r="G32" i="16" s="1"/>
  <c r="L32" i="16" s="1"/>
  <c r="H31" i="15"/>
  <c r="D46" i="15"/>
  <c r="B46" i="15"/>
  <c r="C47" i="15"/>
  <c r="E46" i="15"/>
  <c r="E48" i="18" l="1"/>
  <c r="C49" i="18"/>
  <c r="D48" i="18"/>
  <c r="B48" i="18"/>
  <c r="N27" i="18"/>
  <c r="G27" i="18"/>
  <c r="H32" i="16"/>
  <c r="B46" i="16"/>
  <c r="C47" i="16"/>
  <c r="E46" i="16"/>
  <c r="D46" i="16"/>
  <c r="E47" i="15"/>
  <c r="D47" i="15"/>
  <c r="B47" i="15"/>
  <c r="C48" i="15"/>
  <c r="F32" i="15"/>
  <c r="G32" i="15" s="1"/>
  <c r="L27" i="18" l="1"/>
  <c r="H27" i="18"/>
  <c r="B49" i="18"/>
  <c r="C50" i="18"/>
  <c r="E49" i="18"/>
  <c r="D49" i="18"/>
  <c r="E47" i="16"/>
  <c r="D47" i="16"/>
  <c r="B47" i="16"/>
  <c r="C48" i="16"/>
  <c r="F33" i="16"/>
  <c r="G33" i="16" s="1"/>
  <c r="L33" i="16" s="1"/>
  <c r="E48" i="15"/>
  <c r="D48" i="15"/>
  <c r="B48" i="15"/>
  <c r="C49" i="15"/>
  <c r="H32" i="15"/>
  <c r="D50" i="18" l="1"/>
  <c r="C51" i="18"/>
  <c r="B50" i="18"/>
  <c r="E50" i="18"/>
  <c r="F28" i="18"/>
  <c r="C49" i="16"/>
  <c r="E48" i="16"/>
  <c r="D48" i="16"/>
  <c r="B48" i="16"/>
  <c r="H33" i="16"/>
  <c r="F33" i="15"/>
  <c r="G33" i="15" s="1"/>
  <c r="H33" i="15"/>
  <c r="C50" i="15"/>
  <c r="D49" i="15"/>
  <c r="E49" i="15"/>
  <c r="B49" i="15"/>
  <c r="N28" i="18" l="1"/>
  <c r="G28" i="18"/>
  <c r="B51" i="18"/>
  <c r="C52" i="18"/>
  <c r="E51" i="18"/>
  <c r="D51" i="18"/>
  <c r="F34" i="16"/>
  <c r="G34" i="16" s="1"/>
  <c r="L34" i="16" s="1"/>
  <c r="C50" i="16"/>
  <c r="E49" i="16"/>
  <c r="D49" i="16"/>
  <c r="B49" i="16"/>
  <c r="D50" i="15"/>
  <c r="B50" i="15"/>
  <c r="C51" i="15"/>
  <c r="E50" i="15"/>
  <c r="F34" i="15"/>
  <c r="G34" i="15" s="1"/>
  <c r="E52" i="18" l="1"/>
  <c r="D52" i="18"/>
  <c r="B52" i="18"/>
  <c r="C53" i="18"/>
  <c r="L28" i="18"/>
  <c r="H28" i="18"/>
  <c r="B50" i="16"/>
  <c r="C51" i="16"/>
  <c r="E50" i="16"/>
  <c r="D50" i="16"/>
  <c r="H34" i="16"/>
  <c r="H34" i="15"/>
  <c r="E51" i="15"/>
  <c r="D51" i="15"/>
  <c r="B51" i="15"/>
  <c r="C52" i="15"/>
  <c r="F29" i="18" l="1"/>
  <c r="E53" i="18"/>
  <c r="D53" i="18"/>
  <c r="C54" i="18"/>
  <c r="B53" i="18"/>
  <c r="F35" i="16"/>
  <c r="G35" i="16" s="1"/>
  <c r="L35" i="16" s="1"/>
  <c r="E51" i="16"/>
  <c r="D51" i="16"/>
  <c r="B51" i="16"/>
  <c r="C52" i="16"/>
  <c r="E52" i="15"/>
  <c r="D52" i="15"/>
  <c r="B52" i="15"/>
  <c r="C53" i="15"/>
  <c r="F35" i="15"/>
  <c r="G35" i="15" s="1"/>
  <c r="E54" i="18" l="1"/>
  <c r="D54" i="18"/>
  <c r="B54" i="18"/>
  <c r="C55" i="18"/>
  <c r="N29" i="18"/>
  <c r="G29" i="18"/>
  <c r="E52" i="16"/>
  <c r="D52" i="16"/>
  <c r="B52" i="16"/>
  <c r="C53" i="16"/>
  <c r="H35" i="16"/>
  <c r="H35" i="15"/>
  <c r="C54" i="15"/>
  <c r="E53" i="15"/>
  <c r="B53" i="15"/>
  <c r="D53" i="15"/>
  <c r="L29" i="18" l="1"/>
  <c r="H29" i="18"/>
  <c r="B55" i="18"/>
  <c r="C56" i="18"/>
  <c r="E55" i="18"/>
  <c r="D55" i="18"/>
  <c r="C54" i="16"/>
  <c r="E53" i="16"/>
  <c r="D53" i="16"/>
  <c r="B53" i="16"/>
  <c r="F36" i="16"/>
  <c r="G36" i="16" s="1"/>
  <c r="L36" i="16" s="1"/>
  <c r="F36" i="15"/>
  <c r="G36" i="15" s="1"/>
  <c r="D54" i="15"/>
  <c r="B54" i="15"/>
  <c r="C55" i="15"/>
  <c r="E54" i="15"/>
  <c r="F30" i="18" l="1"/>
  <c r="D56" i="18"/>
  <c r="C57" i="18"/>
  <c r="B56" i="18"/>
  <c r="E56" i="18"/>
  <c r="H36" i="16"/>
  <c r="B54" i="16"/>
  <c r="C55" i="16"/>
  <c r="D54" i="16"/>
  <c r="E54" i="16"/>
  <c r="E55" i="15"/>
  <c r="D55" i="15"/>
  <c r="B55" i="15"/>
  <c r="C56" i="15"/>
  <c r="H36" i="15"/>
  <c r="N30" i="18" l="1"/>
  <c r="G30" i="18"/>
  <c r="B57" i="18"/>
  <c r="C58" i="18"/>
  <c r="E57" i="18"/>
  <c r="D57" i="18"/>
  <c r="E55" i="16"/>
  <c r="D55" i="16"/>
  <c r="B55" i="16"/>
  <c r="C56" i="16"/>
  <c r="F37" i="16"/>
  <c r="G37" i="16" s="1"/>
  <c r="L37" i="16" s="1"/>
  <c r="F37" i="15"/>
  <c r="G37" i="15" s="1"/>
  <c r="E56" i="15"/>
  <c r="D56" i="15"/>
  <c r="B56" i="15"/>
  <c r="C57" i="15"/>
  <c r="E58" i="18" l="1"/>
  <c r="D58" i="18"/>
  <c r="B58" i="18"/>
  <c r="C59" i="18"/>
  <c r="L30" i="18"/>
  <c r="H30" i="18"/>
  <c r="E56" i="16"/>
  <c r="D56" i="16"/>
  <c r="B56" i="16"/>
  <c r="C57" i="16"/>
  <c r="H37" i="16"/>
  <c r="C58" i="15"/>
  <c r="E57" i="15"/>
  <c r="D57" i="15"/>
  <c r="B57" i="15"/>
  <c r="H37" i="15"/>
  <c r="E59" i="18" l="1"/>
  <c r="D59" i="18"/>
  <c r="B59" i="18"/>
  <c r="C60" i="18"/>
  <c r="F31" i="18"/>
  <c r="F38" i="16"/>
  <c r="G38" i="16" s="1"/>
  <c r="L38" i="16" s="1"/>
  <c r="C58" i="16"/>
  <c r="E57" i="16"/>
  <c r="D57" i="16"/>
  <c r="B57" i="16"/>
  <c r="F38" i="15"/>
  <c r="G38" i="15" s="1"/>
  <c r="D58" i="15"/>
  <c r="B58" i="15"/>
  <c r="C59" i="15"/>
  <c r="E58" i="15"/>
  <c r="N31" i="18" l="1"/>
  <c r="G31" i="18"/>
  <c r="E60" i="18"/>
  <c r="C61" i="18"/>
  <c r="D60" i="18"/>
  <c r="B60" i="18"/>
  <c r="B58" i="16"/>
  <c r="C59" i="16"/>
  <c r="E58" i="16"/>
  <c r="D58" i="16"/>
  <c r="H38" i="16"/>
  <c r="H38" i="15"/>
  <c r="E59" i="15"/>
  <c r="D59" i="15"/>
  <c r="B59" i="15"/>
  <c r="C60" i="15"/>
  <c r="B61" i="18" l="1"/>
  <c r="C62" i="18"/>
  <c r="E61" i="18"/>
  <c r="D61" i="18"/>
  <c r="L31" i="18"/>
  <c r="H31" i="18"/>
  <c r="F39" i="16"/>
  <c r="G39" i="16" s="1"/>
  <c r="L39" i="16" s="1"/>
  <c r="E59" i="16"/>
  <c r="D59" i="16"/>
  <c r="B59" i="16"/>
  <c r="C60" i="16"/>
  <c r="E60" i="15"/>
  <c r="D60" i="15"/>
  <c r="B60" i="15"/>
  <c r="C61" i="15"/>
  <c r="F39" i="15"/>
  <c r="G39" i="15" s="1"/>
  <c r="F32" i="18" l="1"/>
  <c r="D62" i="18"/>
  <c r="C63" i="18"/>
  <c r="B62" i="18"/>
  <c r="E62" i="18"/>
  <c r="E60" i="16"/>
  <c r="D60" i="16"/>
  <c r="B60" i="16"/>
  <c r="C61" i="16"/>
  <c r="H39" i="16"/>
  <c r="H39" i="15"/>
  <c r="C62" i="15"/>
  <c r="D61" i="15"/>
  <c r="E61" i="15"/>
  <c r="B61" i="15"/>
  <c r="B63" i="18" l="1"/>
  <c r="C64" i="18"/>
  <c r="D63" i="18"/>
  <c r="E63" i="18"/>
  <c r="N32" i="18"/>
  <c r="G32" i="18"/>
  <c r="F40" i="16"/>
  <c r="G40" i="16" s="1"/>
  <c r="L40" i="16" s="1"/>
  <c r="C62" i="16"/>
  <c r="E61" i="16"/>
  <c r="D61" i="16"/>
  <c r="B61" i="16"/>
  <c r="D62" i="15"/>
  <c r="B62" i="15"/>
  <c r="C63" i="15"/>
  <c r="E62" i="15"/>
  <c r="F40" i="15"/>
  <c r="G40" i="15" s="1"/>
  <c r="L32" i="18" l="1"/>
  <c r="H32" i="18"/>
  <c r="E64" i="18"/>
  <c r="D64" i="18"/>
  <c r="B64" i="18"/>
  <c r="C65" i="18"/>
  <c r="B62" i="16"/>
  <c r="C63" i="16"/>
  <c r="E62" i="16"/>
  <c r="D62" i="16"/>
  <c r="H40" i="16"/>
  <c r="E63" i="15"/>
  <c r="D63" i="15"/>
  <c r="B63" i="15"/>
  <c r="C64" i="15"/>
  <c r="H40" i="15"/>
  <c r="E65" i="18" l="1"/>
  <c r="D65" i="18"/>
  <c r="C66" i="18"/>
  <c r="B65" i="18"/>
  <c r="F33" i="18"/>
  <c r="F41" i="16"/>
  <c r="G41" i="16" s="1"/>
  <c r="L41" i="16" s="1"/>
  <c r="E63" i="16"/>
  <c r="D63" i="16"/>
  <c r="B63" i="16"/>
  <c r="C64" i="16"/>
  <c r="F41" i="15"/>
  <c r="G41" i="15" s="1"/>
  <c r="H41" i="15"/>
  <c r="E64" i="15"/>
  <c r="D64" i="15"/>
  <c r="B64" i="15"/>
  <c r="C65" i="15"/>
  <c r="N33" i="18" l="1"/>
  <c r="G33" i="18"/>
  <c r="E66" i="18"/>
  <c r="D66" i="18"/>
  <c r="B66" i="18"/>
  <c r="C67" i="18"/>
  <c r="E64" i="16"/>
  <c r="D64" i="16"/>
  <c r="B64" i="16"/>
  <c r="C65" i="16"/>
  <c r="H41" i="16"/>
  <c r="F42" i="15"/>
  <c r="G42" i="15" s="1"/>
  <c r="C66" i="15"/>
  <c r="E65" i="15"/>
  <c r="D65" i="15"/>
  <c r="B65" i="15"/>
  <c r="L33" i="18" l="1"/>
  <c r="H33" i="18"/>
  <c r="B67" i="18"/>
  <c r="C68" i="18"/>
  <c r="D67" i="18"/>
  <c r="E67" i="18"/>
  <c r="F42" i="16"/>
  <c r="G42" i="16" s="1"/>
  <c r="L42" i="16" s="1"/>
  <c r="C66" i="16"/>
  <c r="E65" i="16"/>
  <c r="D65" i="16"/>
  <c r="B65" i="16"/>
  <c r="D66" i="15"/>
  <c r="B66" i="15"/>
  <c r="C67" i="15"/>
  <c r="E66" i="15"/>
  <c r="H42" i="15"/>
  <c r="D68" i="18" l="1"/>
  <c r="C69" i="18"/>
  <c r="B68" i="18"/>
  <c r="E68" i="18"/>
  <c r="F34" i="18"/>
  <c r="B66" i="16"/>
  <c r="C67" i="16"/>
  <c r="E66" i="16"/>
  <c r="D66" i="16"/>
  <c r="H42" i="16"/>
  <c r="E67" i="15"/>
  <c r="D67" i="15"/>
  <c r="B67" i="15"/>
  <c r="C68" i="15"/>
  <c r="F43" i="15"/>
  <c r="G43" i="15" s="1"/>
  <c r="B69" i="18" l="1"/>
  <c r="C70" i="18"/>
  <c r="E69" i="18"/>
  <c r="D69" i="18"/>
  <c r="N34" i="18"/>
  <c r="G34" i="18"/>
  <c r="F43" i="16"/>
  <c r="G43" i="16" s="1"/>
  <c r="L43" i="16" s="1"/>
  <c r="E67" i="16"/>
  <c r="D67" i="16"/>
  <c r="B67" i="16"/>
  <c r="C68" i="16"/>
  <c r="E68" i="15"/>
  <c r="D68" i="15"/>
  <c r="B68" i="15"/>
  <c r="C69" i="15"/>
  <c r="H43" i="15"/>
  <c r="L34" i="18" l="1"/>
  <c r="H34" i="18"/>
  <c r="E70" i="18"/>
  <c r="D70" i="18"/>
  <c r="B70" i="18"/>
  <c r="C71" i="18"/>
  <c r="E68" i="16"/>
  <c r="D68" i="16"/>
  <c r="C69" i="16"/>
  <c r="B68" i="16"/>
  <c r="H43" i="16"/>
  <c r="F44" i="15"/>
  <c r="G44" i="15" s="1"/>
  <c r="C70" i="15"/>
  <c r="E69" i="15"/>
  <c r="D69" i="15"/>
  <c r="B69" i="15"/>
  <c r="E71" i="18" l="1"/>
  <c r="D71" i="18"/>
  <c r="B71" i="18"/>
  <c r="C72" i="18"/>
  <c r="F35" i="18"/>
  <c r="C70" i="16"/>
  <c r="E69" i="16"/>
  <c r="D69" i="16"/>
  <c r="B69" i="16"/>
  <c r="F44" i="16"/>
  <c r="G44" i="16" s="1"/>
  <c r="L44" i="16" s="1"/>
  <c r="D70" i="15"/>
  <c r="B70" i="15"/>
  <c r="C71" i="15"/>
  <c r="E70" i="15"/>
  <c r="H44" i="15"/>
  <c r="N35" i="18" l="1"/>
  <c r="G35" i="18"/>
  <c r="E72" i="18"/>
  <c r="C73" i="18"/>
  <c r="B72" i="18"/>
  <c r="D72" i="18"/>
  <c r="H44" i="16"/>
  <c r="B70" i="16"/>
  <c r="C71" i="16"/>
  <c r="E70" i="16"/>
  <c r="D70" i="16"/>
  <c r="E71" i="15"/>
  <c r="D71" i="15"/>
  <c r="B71" i="15"/>
  <c r="C72" i="15"/>
  <c r="F45" i="15"/>
  <c r="G45" i="15" s="1"/>
  <c r="B73" i="18" l="1"/>
  <c r="C74" i="18"/>
  <c r="E73" i="18"/>
  <c r="D73" i="18"/>
  <c r="L35" i="18"/>
  <c r="H35" i="18"/>
  <c r="E71" i="16"/>
  <c r="D71" i="16"/>
  <c r="B71" i="16"/>
  <c r="C72" i="16"/>
  <c r="F45" i="16"/>
  <c r="G45" i="16" s="1"/>
  <c r="L45" i="16" s="1"/>
  <c r="E72" i="15"/>
  <c r="D72" i="15"/>
  <c r="B72" i="15"/>
  <c r="C73" i="15"/>
  <c r="H45" i="15"/>
  <c r="D74" i="18" l="1"/>
  <c r="C75" i="18"/>
  <c r="B74" i="18"/>
  <c r="E74" i="18"/>
  <c r="F36" i="18"/>
  <c r="H45" i="16"/>
  <c r="F46" i="16"/>
  <c r="G46" i="16" s="1"/>
  <c r="L46" i="16" s="1"/>
  <c r="C73" i="16"/>
  <c r="E72" i="16"/>
  <c r="D72" i="16"/>
  <c r="B72" i="16"/>
  <c r="F46" i="15"/>
  <c r="G46" i="15" s="1"/>
  <c r="C74" i="15"/>
  <c r="E73" i="15"/>
  <c r="D73" i="15"/>
  <c r="B73" i="15"/>
  <c r="B75" i="18" l="1"/>
  <c r="C76" i="18"/>
  <c r="E75" i="18"/>
  <c r="D75" i="18"/>
  <c r="N36" i="18"/>
  <c r="G36" i="18"/>
  <c r="H46" i="16"/>
  <c r="C74" i="16"/>
  <c r="E73" i="16"/>
  <c r="D73" i="16"/>
  <c r="B73" i="16"/>
  <c r="F47" i="16"/>
  <c r="G47" i="16" s="1"/>
  <c r="L47" i="16" s="1"/>
  <c r="D74" i="15"/>
  <c r="B74" i="15"/>
  <c r="C75" i="15"/>
  <c r="E74" i="15"/>
  <c r="H46" i="15"/>
  <c r="L36" i="18" l="1"/>
  <c r="H36" i="18"/>
  <c r="H76" i="18"/>
  <c r="E76" i="18"/>
  <c r="D76" i="18"/>
  <c r="B76" i="18"/>
  <c r="G76" i="18"/>
  <c r="L76" i="18" s="1"/>
  <c r="F76" i="18"/>
  <c r="N76" i="18" s="1"/>
  <c r="C77" i="18"/>
  <c r="B74" i="16"/>
  <c r="C75" i="16"/>
  <c r="E74" i="16"/>
  <c r="D74" i="16"/>
  <c r="H47" i="16"/>
  <c r="F47" i="15"/>
  <c r="G47" i="15" s="1"/>
  <c r="E75" i="15"/>
  <c r="D75" i="15"/>
  <c r="B75" i="15"/>
  <c r="C76" i="15"/>
  <c r="C78" i="18" l="1"/>
  <c r="H77" i="18"/>
  <c r="G77" i="18"/>
  <c r="L77" i="18" s="1"/>
  <c r="F77" i="18"/>
  <c r="N77" i="18" s="1"/>
  <c r="E77" i="18"/>
  <c r="D77" i="18"/>
  <c r="B77" i="18"/>
  <c r="F37" i="18"/>
  <c r="F48" i="16"/>
  <c r="G48" i="16" s="1"/>
  <c r="L48" i="16" s="1"/>
  <c r="E75" i="16"/>
  <c r="D75" i="16"/>
  <c r="B75" i="16"/>
  <c r="C76" i="16"/>
  <c r="C77" i="15"/>
  <c r="H76" i="15"/>
  <c r="G76" i="15"/>
  <c r="F76" i="15"/>
  <c r="E76" i="15"/>
  <c r="D76" i="15"/>
  <c r="B76" i="15"/>
  <c r="H47" i="15"/>
  <c r="F78" i="18" l="1"/>
  <c r="N78" i="18" s="1"/>
  <c r="B78" i="18"/>
  <c r="D78" i="18"/>
  <c r="C79" i="18"/>
  <c r="H78" i="18"/>
  <c r="G78" i="18"/>
  <c r="L78" i="18" s="1"/>
  <c r="E78" i="18"/>
  <c r="N37" i="18"/>
  <c r="G37" i="18"/>
  <c r="H76" i="16"/>
  <c r="G76" i="16"/>
  <c r="F76" i="16"/>
  <c r="E76" i="16"/>
  <c r="D76" i="16"/>
  <c r="B76" i="16"/>
  <c r="C77" i="16"/>
  <c r="H48" i="16"/>
  <c r="F48" i="15"/>
  <c r="G48" i="15" s="1"/>
  <c r="B77" i="15"/>
  <c r="C78" i="15"/>
  <c r="H77" i="15"/>
  <c r="G77" i="15"/>
  <c r="F77" i="15"/>
  <c r="E77" i="15"/>
  <c r="D77" i="15"/>
  <c r="L37" i="18" l="1"/>
  <c r="H37" i="18"/>
  <c r="H79" i="18"/>
  <c r="G79" i="18"/>
  <c r="L79" i="18" s="1"/>
  <c r="F79" i="18"/>
  <c r="N79" i="18" s="1"/>
  <c r="E79" i="18"/>
  <c r="D79" i="18"/>
  <c r="C80" i="18"/>
  <c r="B79" i="18"/>
  <c r="F49" i="16"/>
  <c r="G49" i="16" s="1"/>
  <c r="L49" i="16" s="1"/>
  <c r="H49" i="16"/>
  <c r="B77" i="16"/>
  <c r="C78" i="16"/>
  <c r="H77" i="16"/>
  <c r="E77" i="16"/>
  <c r="G77" i="16"/>
  <c r="F77" i="16"/>
  <c r="D77" i="16"/>
  <c r="H78" i="15"/>
  <c r="G78" i="15"/>
  <c r="F78" i="15"/>
  <c r="E78" i="15"/>
  <c r="D78" i="15"/>
  <c r="B78" i="15"/>
  <c r="C79" i="15"/>
  <c r="H48" i="15"/>
  <c r="D80" i="18" l="1"/>
  <c r="C81" i="18"/>
  <c r="B80" i="18"/>
  <c r="F80" i="18"/>
  <c r="N80" i="18" s="1"/>
  <c r="E80" i="18"/>
  <c r="G80" i="18"/>
  <c r="L80" i="18" s="1"/>
  <c r="H80" i="18"/>
  <c r="F38" i="18"/>
  <c r="G78" i="16"/>
  <c r="F78" i="16"/>
  <c r="E78" i="16"/>
  <c r="D78" i="16"/>
  <c r="B78" i="16"/>
  <c r="C79" i="16"/>
  <c r="H78" i="16"/>
  <c r="F50" i="16"/>
  <c r="G50" i="16" s="1"/>
  <c r="L50" i="16" s="1"/>
  <c r="F49" i="15"/>
  <c r="G49" i="15" s="1"/>
  <c r="C80" i="15"/>
  <c r="H79" i="15"/>
  <c r="G79" i="15"/>
  <c r="F79" i="15"/>
  <c r="E79" i="15"/>
  <c r="D79" i="15"/>
  <c r="B79" i="15"/>
  <c r="N38" i="18" l="1"/>
  <c r="G38" i="18"/>
  <c r="F81" i="18"/>
  <c r="N81" i="18" s="1"/>
  <c r="E81" i="18"/>
  <c r="D81" i="18"/>
  <c r="B81" i="18"/>
  <c r="C82" i="18"/>
  <c r="H81" i="18"/>
  <c r="G81" i="18"/>
  <c r="L81" i="18" s="1"/>
  <c r="H50" i="16"/>
  <c r="C80" i="16"/>
  <c r="H79" i="16"/>
  <c r="G79" i="16"/>
  <c r="F79" i="16"/>
  <c r="E79" i="16"/>
  <c r="D79" i="16"/>
  <c r="B79" i="16"/>
  <c r="F80" i="15"/>
  <c r="E80" i="15"/>
  <c r="D80" i="15"/>
  <c r="B80" i="15"/>
  <c r="C81" i="15"/>
  <c r="H80" i="15"/>
  <c r="G80" i="15"/>
  <c r="H49" i="15"/>
  <c r="B82" i="18" l="1"/>
  <c r="C83" i="18"/>
  <c r="H82" i="18"/>
  <c r="G82" i="18"/>
  <c r="L82" i="18" s="1"/>
  <c r="F82" i="18"/>
  <c r="N82" i="18" s="1"/>
  <c r="E82" i="18"/>
  <c r="D82" i="18"/>
  <c r="L38" i="18"/>
  <c r="H38" i="18"/>
  <c r="E80" i="16"/>
  <c r="D80" i="16"/>
  <c r="B80" i="16"/>
  <c r="H80" i="16"/>
  <c r="C81" i="16"/>
  <c r="G80" i="16"/>
  <c r="F80" i="16"/>
  <c r="F51" i="16"/>
  <c r="G51" i="16" s="1"/>
  <c r="L51" i="16" s="1"/>
  <c r="F50" i="15"/>
  <c r="G50" i="15" s="1"/>
  <c r="H50" i="15"/>
  <c r="C82" i="15"/>
  <c r="H81" i="15"/>
  <c r="G81" i="15"/>
  <c r="F81" i="15"/>
  <c r="B81" i="15"/>
  <c r="E81" i="15"/>
  <c r="D81" i="15"/>
  <c r="F39" i="18" l="1"/>
  <c r="G83" i="18"/>
  <c r="L83" i="18" s="1"/>
  <c r="D83" i="18"/>
  <c r="B83" i="18"/>
  <c r="F83" i="18"/>
  <c r="N83" i="18" s="1"/>
  <c r="E83" i="18"/>
  <c r="H83" i="18"/>
  <c r="C84" i="18"/>
  <c r="H51" i="16"/>
  <c r="C82" i="16"/>
  <c r="H81" i="16"/>
  <c r="G81" i="16"/>
  <c r="F81" i="16"/>
  <c r="E81" i="16"/>
  <c r="D81" i="16"/>
  <c r="B81" i="16"/>
  <c r="F51" i="15"/>
  <c r="G51" i="15" s="1"/>
  <c r="H51" i="15"/>
  <c r="D82" i="15"/>
  <c r="B82" i="15"/>
  <c r="C83" i="15"/>
  <c r="H82" i="15"/>
  <c r="G82" i="15"/>
  <c r="F82" i="15"/>
  <c r="E82" i="15"/>
  <c r="H84" i="18" l="1"/>
  <c r="G84" i="18"/>
  <c r="L84" i="18" s="1"/>
  <c r="F84" i="18"/>
  <c r="N84" i="18" s="1"/>
  <c r="E84" i="18"/>
  <c r="C85" i="18"/>
  <c r="D84" i="18"/>
  <c r="B84" i="18"/>
  <c r="N39" i="18"/>
  <c r="G39" i="18"/>
  <c r="F82" i="16"/>
  <c r="B82" i="16"/>
  <c r="C83" i="16"/>
  <c r="H82" i="16"/>
  <c r="G82" i="16"/>
  <c r="E82" i="16"/>
  <c r="D82" i="16"/>
  <c r="F52" i="16"/>
  <c r="G52" i="16" s="1"/>
  <c r="H83" i="15"/>
  <c r="G83" i="15"/>
  <c r="F83" i="15"/>
  <c r="E83" i="15"/>
  <c r="D83" i="15"/>
  <c r="B83" i="15"/>
  <c r="C84" i="15"/>
  <c r="F52" i="15"/>
  <c r="G52" i="15" s="1"/>
  <c r="H52" i="15"/>
  <c r="L39" i="18" l="1"/>
  <c r="H39" i="18"/>
  <c r="E85" i="18"/>
  <c r="B85" i="18"/>
  <c r="C86" i="18"/>
  <c r="H85" i="18"/>
  <c r="G85" i="18"/>
  <c r="L85" i="18" s="1"/>
  <c r="F85" i="18"/>
  <c r="N85" i="18" s="1"/>
  <c r="D85" i="18"/>
  <c r="H52" i="16"/>
  <c r="H83" i="16"/>
  <c r="G83" i="16"/>
  <c r="F83" i="16"/>
  <c r="E83" i="16"/>
  <c r="D83" i="16"/>
  <c r="B83" i="16"/>
  <c r="C84" i="16"/>
  <c r="F53" i="15"/>
  <c r="G53" i="15" s="1"/>
  <c r="H53" i="15"/>
  <c r="B84" i="15"/>
  <c r="C85" i="15"/>
  <c r="H84" i="15"/>
  <c r="E84" i="15"/>
  <c r="G84" i="15"/>
  <c r="F84" i="15"/>
  <c r="D84" i="15"/>
  <c r="C87" i="18" l="1"/>
  <c r="G86" i="18"/>
  <c r="L86" i="18" s="1"/>
  <c r="F86" i="18"/>
  <c r="N86" i="18" s="1"/>
  <c r="E86" i="18"/>
  <c r="D86" i="18"/>
  <c r="H86" i="18"/>
  <c r="B86" i="18"/>
  <c r="F40" i="18"/>
  <c r="C85" i="16"/>
  <c r="H84" i="16"/>
  <c r="D84" i="16"/>
  <c r="G84" i="16"/>
  <c r="F84" i="16"/>
  <c r="E84" i="16"/>
  <c r="B84" i="16"/>
  <c r="F53" i="16"/>
  <c r="G53" i="16" s="1"/>
  <c r="G85" i="15"/>
  <c r="F85" i="15"/>
  <c r="E85" i="15"/>
  <c r="D85" i="15"/>
  <c r="B85" i="15"/>
  <c r="C86" i="15"/>
  <c r="H85" i="15"/>
  <c r="F54" i="15"/>
  <c r="G54" i="15" s="1"/>
  <c r="C88" i="18" l="1"/>
  <c r="H87" i="18"/>
  <c r="B87" i="18"/>
  <c r="G87" i="18"/>
  <c r="L87" i="18" s="1"/>
  <c r="F87" i="18"/>
  <c r="N87" i="18" s="1"/>
  <c r="E87" i="18"/>
  <c r="D87" i="18"/>
  <c r="N40" i="18"/>
  <c r="G40" i="18"/>
  <c r="H53" i="16"/>
  <c r="F85" i="16"/>
  <c r="E85" i="16"/>
  <c r="D85" i="16"/>
  <c r="B85" i="16"/>
  <c r="C86" i="16"/>
  <c r="G85" i="16"/>
  <c r="H85" i="16"/>
  <c r="H54" i="15"/>
  <c r="C87" i="15"/>
  <c r="H86" i="15"/>
  <c r="G86" i="15"/>
  <c r="F86" i="15"/>
  <c r="E86" i="15"/>
  <c r="D86" i="15"/>
  <c r="B86" i="15"/>
  <c r="H88" i="18" l="1"/>
  <c r="E88" i="18"/>
  <c r="D88" i="18"/>
  <c r="B88" i="18"/>
  <c r="C89" i="18"/>
  <c r="G88" i="18"/>
  <c r="L88" i="18" s="1"/>
  <c r="F88" i="18"/>
  <c r="N88" i="18" s="1"/>
  <c r="L40" i="18"/>
  <c r="H40" i="18"/>
  <c r="C87" i="16"/>
  <c r="B86" i="16"/>
  <c r="H86" i="16"/>
  <c r="G86" i="16"/>
  <c r="F86" i="16"/>
  <c r="E86" i="16"/>
  <c r="D86" i="16"/>
  <c r="F54" i="16"/>
  <c r="G54" i="16" s="1"/>
  <c r="E87" i="15"/>
  <c r="D87" i="15"/>
  <c r="B87" i="15"/>
  <c r="C88" i="15"/>
  <c r="H87" i="15"/>
  <c r="G87" i="15"/>
  <c r="F87" i="15"/>
  <c r="F55" i="15"/>
  <c r="G55" i="15" s="1"/>
  <c r="C90" i="18" l="1"/>
  <c r="H89" i="18"/>
  <c r="G89" i="18"/>
  <c r="L89" i="18" s="1"/>
  <c r="F89" i="18"/>
  <c r="N89" i="18" s="1"/>
  <c r="E89" i="18"/>
  <c r="D89" i="18"/>
  <c r="B89" i="18"/>
  <c r="F41" i="18"/>
  <c r="H54" i="16"/>
  <c r="D87" i="16"/>
  <c r="B87" i="16"/>
  <c r="C88" i="16"/>
  <c r="G87" i="16"/>
  <c r="H87" i="16"/>
  <c r="F87" i="16"/>
  <c r="E87" i="16"/>
  <c r="H55" i="15"/>
  <c r="C89" i="15"/>
  <c r="H88" i="15"/>
  <c r="G88" i="15"/>
  <c r="F88" i="15"/>
  <c r="E88" i="15"/>
  <c r="D88" i="15"/>
  <c r="B88" i="15"/>
  <c r="N41" i="18" l="1"/>
  <c r="G41" i="18"/>
  <c r="F90" i="18"/>
  <c r="N90" i="18" s="1"/>
  <c r="B90" i="18"/>
  <c r="E90" i="18"/>
  <c r="D90" i="18"/>
  <c r="H90" i="18"/>
  <c r="G90" i="18"/>
  <c r="L90" i="18" s="1"/>
  <c r="C91" i="18"/>
  <c r="H88" i="16"/>
  <c r="G88" i="16"/>
  <c r="F88" i="16"/>
  <c r="E88" i="16"/>
  <c r="D88" i="16"/>
  <c r="B88" i="16"/>
  <c r="C89" i="16"/>
  <c r="F55" i="16"/>
  <c r="G55" i="16" s="1"/>
  <c r="B89" i="15"/>
  <c r="C90" i="15"/>
  <c r="H89" i="15"/>
  <c r="G89" i="15"/>
  <c r="F89" i="15"/>
  <c r="E89" i="15"/>
  <c r="D89" i="15"/>
  <c r="F56" i="15"/>
  <c r="G56" i="15" s="1"/>
  <c r="H91" i="18" l="1"/>
  <c r="G91" i="18"/>
  <c r="L91" i="18" s="1"/>
  <c r="F91" i="18"/>
  <c r="N91" i="18" s="1"/>
  <c r="E91" i="18"/>
  <c r="D91" i="18"/>
  <c r="C92" i="18"/>
  <c r="B91" i="18"/>
  <c r="L41" i="18"/>
  <c r="H41" i="18"/>
  <c r="B89" i="16"/>
  <c r="C90" i="16"/>
  <c r="H89" i="16"/>
  <c r="G89" i="16"/>
  <c r="E89" i="16"/>
  <c r="F89" i="16"/>
  <c r="D89" i="16"/>
  <c r="H55" i="16"/>
  <c r="H56" i="15"/>
  <c r="H90" i="15"/>
  <c r="G90" i="15"/>
  <c r="F90" i="15"/>
  <c r="E90" i="15"/>
  <c r="D90" i="15"/>
  <c r="B90" i="15"/>
  <c r="C91" i="15"/>
  <c r="F42" i="18" l="1"/>
  <c r="D92" i="18"/>
  <c r="C93" i="18"/>
  <c r="B92" i="18"/>
  <c r="H92" i="18"/>
  <c r="G92" i="18"/>
  <c r="L92" i="18" s="1"/>
  <c r="F92" i="18"/>
  <c r="N92" i="18" s="1"/>
  <c r="E92" i="18"/>
  <c r="F56" i="16"/>
  <c r="G56" i="16" s="1"/>
  <c r="G90" i="16"/>
  <c r="F90" i="16"/>
  <c r="E90" i="16"/>
  <c r="D90" i="16"/>
  <c r="B90" i="16"/>
  <c r="C91" i="16"/>
  <c r="H90" i="16"/>
  <c r="C92" i="15"/>
  <c r="H91" i="15"/>
  <c r="G91" i="15"/>
  <c r="F91" i="15"/>
  <c r="E91" i="15"/>
  <c r="D91" i="15"/>
  <c r="B91" i="15"/>
  <c r="F57" i="15"/>
  <c r="G57" i="15" s="1"/>
  <c r="H57" i="15"/>
  <c r="H93" i="18" l="1"/>
  <c r="F93" i="18"/>
  <c r="N93" i="18" s="1"/>
  <c r="E93" i="18"/>
  <c r="D93" i="18"/>
  <c r="B93" i="18"/>
  <c r="C94" i="18"/>
  <c r="G93" i="18"/>
  <c r="L93" i="18" s="1"/>
  <c r="N42" i="18"/>
  <c r="G42" i="18"/>
  <c r="C92" i="16"/>
  <c r="H91" i="16"/>
  <c r="G91" i="16"/>
  <c r="F91" i="16"/>
  <c r="E91" i="16"/>
  <c r="D91" i="16"/>
  <c r="B91" i="16"/>
  <c r="H56" i="16"/>
  <c r="F58" i="15"/>
  <c r="G58" i="15" s="1"/>
  <c r="F92" i="15"/>
  <c r="E92" i="15"/>
  <c r="D92" i="15"/>
  <c r="B92" i="15"/>
  <c r="C93" i="15"/>
  <c r="H92" i="15"/>
  <c r="G92" i="15"/>
  <c r="L42" i="18" l="1"/>
  <c r="H42" i="18"/>
  <c r="B94" i="18"/>
  <c r="C95" i="18"/>
  <c r="H94" i="18"/>
  <c r="G94" i="18"/>
  <c r="L94" i="18" s="1"/>
  <c r="D94" i="18"/>
  <c r="F94" i="18"/>
  <c r="N94" i="18" s="1"/>
  <c r="E94" i="18"/>
  <c r="F57" i="16"/>
  <c r="G57" i="16" s="1"/>
  <c r="H57" i="16"/>
  <c r="E92" i="16"/>
  <c r="D92" i="16"/>
  <c r="B92" i="16"/>
  <c r="C93" i="16"/>
  <c r="H92" i="16"/>
  <c r="G92" i="16"/>
  <c r="F92" i="16"/>
  <c r="C94" i="15"/>
  <c r="H93" i="15"/>
  <c r="G93" i="15"/>
  <c r="F93" i="15"/>
  <c r="E93" i="15"/>
  <c r="D93" i="15"/>
  <c r="B93" i="15"/>
  <c r="H58" i="15"/>
  <c r="F43" i="18" l="1"/>
  <c r="G95" i="18"/>
  <c r="L95" i="18" s="1"/>
  <c r="F95" i="18"/>
  <c r="N95" i="18" s="1"/>
  <c r="D95" i="18"/>
  <c r="B95" i="18"/>
  <c r="C96" i="18"/>
  <c r="H95" i="18"/>
  <c r="E95" i="18"/>
  <c r="F58" i="16"/>
  <c r="G58" i="16" s="1"/>
  <c r="C94" i="16"/>
  <c r="H93" i="16"/>
  <c r="G93" i="16"/>
  <c r="F93" i="16"/>
  <c r="E93" i="16"/>
  <c r="D93" i="16"/>
  <c r="B93" i="16"/>
  <c r="F59" i="15"/>
  <c r="G59" i="15" s="1"/>
  <c r="H59" i="15"/>
  <c r="D94" i="15"/>
  <c r="B94" i="15"/>
  <c r="C95" i="15"/>
  <c r="H94" i="15"/>
  <c r="G94" i="15"/>
  <c r="F94" i="15"/>
  <c r="E94" i="15"/>
  <c r="H96" i="18" l="1"/>
  <c r="G96" i="18"/>
  <c r="L96" i="18" s="1"/>
  <c r="F96" i="18"/>
  <c r="N96" i="18" s="1"/>
  <c r="E96" i="18"/>
  <c r="C97" i="18"/>
  <c r="D96" i="18"/>
  <c r="B96" i="18"/>
  <c r="N43" i="18"/>
  <c r="G43" i="18"/>
  <c r="B94" i="16"/>
  <c r="C95" i="16"/>
  <c r="F94" i="16"/>
  <c r="H94" i="16"/>
  <c r="G94" i="16"/>
  <c r="E94" i="16"/>
  <c r="D94" i="16"/>
  <c r="H58" i="16"/>
  <c r="H95" i="15"/>
  <c r="G95" i="15"/>
  <c r="F95" i="15"/>
  <c r="E95" i="15"/>
  <c r="D95" i="15"/>
  <c r="B95" i="15"/>
  <c r="C96" i="15"/>
  <c r="F60" i="15"/>
  <c r="G60" i="15" s="1"/>
  <c r="E97" i="18" l="1"/>
  <c r="D97" i="18"/>
  <c r="B97" i="18"/>
  <c r="C98" i="18"/>
  <c r="H97" i="18"/>
  <c r="G97" i="18"/>
  <c r="L97" i="18" s="1"/>
  <c r="F97" i="18"/>
  <c r="N97" i="18" s="1"/>
  <c r="L43" i="18"/>
  <c r="H43" i="18"/>
  <c r="F59" i="16"/>
  <c r="G59" i="16" s="1"/>
  <c r="H59" i="16"/>
  <c r="H95" i="16"/>
  <c r="G95" i="16"/>
  <c r="F95" i="16"/>
  <c r="E95" i="16"/>
  <c r="D95" i="16"/>
  <c r="B95" i="16"/>
  <c r="C96" i="16"/>
  <c r="H60" i="15"/>
  <c r="B96" i="15"/>
  <c r="C97" i="15"/>
  <c r="H96" i="15"/>
  <c r="G96" i="15"/>
  <c r="F96" i="15"/>
  <c r="E96" i="15"/>
  <c r="D96" i="15"/>
  <c r="C99" i="18" l="1"/>
  <c r="H98" i="18"/>
  <c r="G98" i="18"/>
  <c r="L98" i="18" s="1"/>
  <c r="F98" i="18"/>
  <c r="N98" i="18" s="1"/>
  <c r="E98" i="18"/>
  <c r="D98" i="18"/>
  <c r="B98" i="18"/>
  <c r="F44" i="18"/>
  <c r="C97" i="16"/>
  <c r="D96" i="16"/>
  <c r="H96" i="16"/>
  <c r="G96" i="16"/>
  <c r="F96" i="16"/>
  <c r="E96" i="16"/>
  <c r="B96" i="16"/>
  <c r="F60" i="16"/>
  <c r="G60" i="16" s="1"/>
  <c r="G97" i="15"/>
  <c r="F97" i="15"/>
  <c r="E97" i="15"/>
  <c r="D97" i="15"/>
  <c r="B97" i="15"/>
  <c r="C98" i="15"/>
  <c r="H97" i="15"/>
  <c r="F61" i="15"/>
  <c r="G61" i="15" s="1"/>
  <c r="N44" i="18" l="1"/>
  <c r="G44" i="18"/>
  <c r="D99" i="18"/>
  <c r="B99" i="18"/>
  <c r="C100" i="18"/>
  <c r="H99" i="18"/>
  <c r="G99" i="18"/>
  <c r="L99" i="18" s="1"/>
  <c r="F99" i="18"/>
  <c r="N99" i="18" s="1"/>
  <c r="E99" i="18"/>
  <c r="H60" i="16"/>
  <c r="F97" i="16"/>
  <c r="E97" i="16"/>
  <c r="D97" i="16"/>
  <c r="B97" i="16"/>
  <c r="C98" i="16"/>
  <c r="G97" i="16"/>
  <c r="H97" i="16"/>
  <c r="C99" i="15"/>
  <c r="H98" i="15"/>
  <c r="G98" i="15"/>
  <c r="F98" i="15"/>
  <c r="E98" i="15"/>
  <c r="D98" i="15"/>
  <c r="B98" i="15"/>
  <c r="H61" i="15"/>
  <c r="H100" i="18" l="1"/>
  <c r="G100" i="18"/>
  <c r="L100" i="18" s="1"/>
  <c r="F100" i="18"/>
  <c r="N100" i="18" s="1"/>
  <c r="E100" i="18"/>
  <c r="D100" i="18"/>
  <c r="B100" i="18"/>
  <c r="C101" i="18"/>
  <c r="L44" i="18"/>
  <c r="H44" i="18"/>
  <c r="B98" i="16"/>
  <c r="C99" i="16"/>
  <c r="H98" i="16"/>
  <c r="G98" i="16"/>
  <c r="F98" i="16"/>
  <c r="E98" i="16"/>
  <c r="D98" i="16"/>
  <c r="F61" i="16"/>
  <c r="G61" i="16" s="1"/>
  <c r="F62" i="15"/>
  <c r="G62" i="15" s="1"/>
  <c r="E99" i="15"/>
  <c r="D99" i="15"/>
  <c r="B99" i="15"/>
  <c r="C100" i="15"/>
  <c r="H99" i="15"/>
  <c r="G99" i="15"/>
  <c r="F99" i="15"/>
  <c r="B101" i="18" l="1"/>
  <c r="C102" i="18"/>
  <c r="H101" i="18"/>
  <c r="G101" i="18"/>
  <c r="L101" i="18" s="1"/>
  <c r="F101" i="18"/>
  <c r="N101" i="18" s="1"/>
  <c r="E101" i="18"/>
  <c r="D101" i="18"/>
  <c r="F45" i="18"/>
  <c r="H61" i="16"/>
  <c r="D99" i="16"/>
  <c r="B99" i="16"/>
  <c r="G99" i="16"/>
  <c r="C100" i="16"/>
  <c r="H99" i="16"/>
  <c r="F99" i="16"/>
  <c r="E99" i="16"/>
  <c r="C101" i="15"/>
  <c r="H100" i="15"/>
  <c r="G100" i="15"/>
  <c r="F100" i="15"/>
  <c r="E100" i="15"/>
  <c r="D100" i="15"/>
  <c r="B100" i="15"/>
  <c r="H62" i="15"/>
  <c r="G102" i="18" l="1"/>
  <c r="L102" i="18" s="1"/>
  <c r="F102" i="18"/>
  <c r="N102" i="18" s="1"/>
  <c r="E102" i="18"/>
  <c r="D102" i="18"/>
  <c r="B102" i="18"/>
  <c r="C103" i="18"/>
  <c r="H102" i="18"/>
  <c r="N45" i="18"/>
  <c r="G45" i="18"/>
  <c r="H100" i="16"/>
  <c r="G100" i="16"/>
  <c r="F100" i="16"/>
  <c r="E100" i="16"/>
  <c r="D100" i="16"/>
  <c r="B100" i="16"/>
  <c r="C101" i="16"/>
  <c r="F62" i="16"/>
  <c r="G62" i="16" s="1"/>
  <c r="F63" i="15"/>
  <c r="G63" i="15" s="1"/>
  <c r="H63" i="15"/>
  <c r="B101" i="15"/>
  <c r="C102" i="15"/>
  <c r="H101" i="15"/>
  <c r="G101" i="15"/>
  <c r="F101" i="15"/>
  <c r="E101" i="15"/>
  <c r="D101" i="15"/>
  <c r="L45" i="18" l="1"/>
  <c r="H45" i="18"/>
  <c r="C104" i="18"/>
  <c r="H103" i="18"/>
  <c r="G103" i="18"/>
  <c r="L103" i="18" s="1"/>
  <c r="F103" i="18"/>
  <c r="N103" i="18" s="1"/>
  <c r="E103" i="18"/>
  <c r="D103" i="18"/>
  <c r="B103" i="18"/>
  <c r="H62" i="16"/>
  <c r="B101" i="16"/>
  <c r="C102" i="16"/>
  <c r="H101" i="16"/>
  <c r="G101" i="16"/>
  <c r="E101" i="16"/>
  <c r="F101" i="16"/>
  <c r="D101" i="16"/>
  <c r="H102" i="15"/>
  <c r="G102" i="15"/>
  <c r="F102" i="15"/>
  <c r="E102" i="15"/>
  <c r="D102" i="15"/>
  <c r="B102" i="15"/>
  <c r="C103" i="15"/>
  <c r="F64" i="15"/>
  <c r="G64" i="15" s="1"/>
  <c r="H64" i="15"/>
  <c r="E104" i="18" l="1"/>
  <c r="D104" i="18"/>
  <c r="B104" i="18"/>
  <c r="C105" i="18"/>
  <c r="G104" i="18"/>
  <c r="L104" i="18" s="1"/>
  <c r="F104" i="18"/>
  <c r="N104" i="18" s="1"/>
  <c r="H104" i="18"/>
  <c r="F46" i="18"/>
  <c r="G102" i="16"/>
  <c r="F102" i="16"/>
  <c r="E102" i="16"/>
  <c r="D102" i="16"/>
  <c r="B102" i="16"/>
  <c r="C103" i="16"/>
  <c r="H102" i="16"/>
  <c r="F63" i="16"/>
  <c r="G63" i="16" s="1"/>
  <c r="F65" i="15"/>
  <c r="G65" i="15" s="1"/>
  <c r="H65" i="15"/>
  <c r="C104" i="15"/>
  <c r="H103" i="15"/>
  <c r="G103" i="15"/>
  <c r="F103" i="15"/>
  <c r="E103" i="15"/>
  <c r="D103" i="15"/>
  <c r="B103" i="15"/>
  <c r="N46" i="18" l="1"/>
  <c r="G46" i="18"/>
  <c r="C106" i="18"/>
  <c r="H105" i="18"/>
  <c r="G105" i="18"/>
  <c r="L105" i="18" s="1"/>
  <c r="F105" i="18"/>
  <c r="N105" i="18" s="1"/>
  <c r="E105" i="18"/>
  <c r="D105" i="18"/>
  <c r="B105" i="18"/>
  <c r="H63" i="16"/>
  <c r="C104" i="16"/>
  <c r="H103" i="16"/>
  <c r="G103" i="16"/>
  <c r="F103" i="16"/>
  <c r="E103" i="16"/>
  <c r="D103" i="16"/>
  <c r="B103" i="16"/>
  <c r="F66" i="15"/>
  <c r="G66" i="15" s="1"/>
  <c r="F104" i="15"/>
  <c r="E104" i="15"/>
  <c r="D104" i="15"/>
  <c r="B104" i="15"/>
  <c r="C105" i="15"/>
  <c r="H104" i="15"/>
  <c r="G104" i="15"/>
  <c r="L46" i="18" l="1"/>
  <c r="H46" i="18"/>
  <c r="B106" i="18"/>
  <c r="C107" i="18"/>
  <c r="H106" i="18"/>
  <c r="G106" i="18"/>
  <c r="L106" i="18" s="1"/>
  <c r="D106" i="18"/>
  <c r="E106" i="18"/>
  <c r="F106" i="18"/>
  <c r="N106" i="18" s="1"/>
  <c r="E104" i="16"/>
  <c r="D104" i="16"/>
  <c r="B104" i="16"/>
  <c r="H104" i="16"/>
  <c r="C105" i="16"/>
  <c r="G104" i="16"/>
  <c r="F104" i="16"/>
  <c r="F64" i="16"/>
  <c r="G64" i="16" s="1"/>
  <c r="C106" i="15"/>
  <c r="H105" i="15"/>
  <c r="G105" i="15"/>
  <c r="F105" i="15"/>
  <c r="E105" i="15"/>
  <c r="D105" i="15"/>
  <c r="B105" i="15"/>
  <c r="H66" i="15"/>
  <c r="F47" i="18" l="1"/>
  <c r="H107" i="18"/>
  <c r="G107" i="18"/>
  <c r="L107" i="18" s="1"/>
  <c r="F107" i="18"/>
  <c r="N107" i="18" s="1"/>
  <c r="E107" i="18"/>
  <c r="D107" i="18"/>
  <c r="B107" i="18"/>
  <c r="C108" i="18"/>
  <c r="H64" i="16"/>
  <c r="C106" i="16"/>
  <c r="H105" i="16"/>
  <c r="G105" i="16"/>
  <c r="F105" i="16"/>
  <c r="E105" i="16"/>
  <c r="D105" i="16"/>
  <c r="B105" i="16"/>
  <c r="F67" i="15"/>
  <c r="G67" i="15" s="1"/>
  <c r="H67" i="15"/>
  <c r="D106" i="15"/>
  <c r="B106" i="15"/>
  <c r="C107" i="15"/>
  <c r="H106" i="15"/>
  <c r="G106" i="15"/>
  <c r="F106" i="15"/>
  <c r="E106" i="15"/>
  <c r="C109" i="18" l="1"/>
  <c r="H108" i="18"/>
  <c r="G108" i="18"/>
  <c r="L108" i="18" s="1"/>
  <c r="F108" i="18"/>
  <c r="N108" i="18" s="1"/>
  <c r="E108" i="18"/>
  <c r="B108" i="18"/>
  <c r="D108" i="18"/>
  <c r="N47" i="18"/>
  <c r="G47" i="18"/>
  <c r="B106" i="16"/>
  <c r="C107" i="16"/>
  <c r="F106" i="16"/>
  <c r="H106" i="16"/>
  <c r="G106" i="16"/>
  <c r="D106" i="16"/>
  <c r="E106" i="16"/>
  <c r="F65" i="16"/>
  <c r="G65" i="16" s="1"/>
  <c r="H107" i="15"/>
  <c r="G107" i="15"/>
  <c r="F107" i="15"/>
  <c r="E107" i="15"/>
  <c r="D107" i="15"/>
  <c r="B107" i="15"/>
  <c r="C108" i="15"/>
  <c r="F68" i="15"/>
  <c r="G68" i="15" s="1"/>
  <c r="L47" i="18" l="1"/>
  <c r="H47" i="18"/>
  <c r="F109" i="18"/>
  <c r="N109" i="18" s="1"/>
  <c r="E109" i="18"/>
  <c r="D109" i="18"/>
  <c r="B109" i="18"/>
  <c r="C110" i="18"/>
  <c r="H109" i="18"/>
  <c r="G109" i="18"/>
  <c r="L109" i="18" s="1"/>
  <c r="H107" i="16"/>
  <c r="G107" i="16"/>
  <c r="F107" i="16"/>
  <c r="E107" i="16"/>
  <c r="D107" i="16"/>
  <c r="B107" i="16"/>
  <c r="C108" i="16"/>
  <c r="H65" i="16"/>
  <c r="H68" i="15"/>
  <c r="B108" i="15"/>
  <c r="C109" i="15"/>
  <c r="H108" i="15"/>
  <c r="G108" i="15"/>
  <c r="F108" i="15"/>
  <c r="E108" i="15"/>
  <c r="D108" i="15"/>
  <c r="C111" i="18" l="1"/>
  <c r="H110" i="18"/>
  <c r="G110" i="18"/>
  <c r="L110" i="18" s="1"/>
  <c r="F110" i="18"/>
  <c r="N110" i="18" s="1"/>
  <c r="E110" i="18"/>
  <c r="D110" i="18"/>
  <c r="B110" i="18"/>
  <c r="F48" i="18"/>
  <c r="F66" i="16"/>
  <c r="G66" i="16" s="1"/>
  <c r="H66" i="16"/>
  <c r="C109" i="16"/>
  <c r="D108" i="16"/>
  <c r="H108" i="16"/>
  <c r="G108" i="16"/>
  <c r="F108" i="16"/>
  <c r="E108" i="16"/>
  <c r="B108" i="16"/>
  <c r="G109" i="15"/>
  <c r="F109" i="15"/>
  <c r="E109" i="15"/>
  <c r="D109" i="15"/>
  <c r="B109" i="15"/>
  <c r="C110" i="15"/>
  <c r="H109" i="15"/>
  <c r="F69" i="15"/>
  <c r="G69" i="15" s="1"/>
  <c r="N48" i="18" l="1"/>
  <c r="G48" i="18"/>
  <c r="D111" i="18"/>
  <c r="B111" i="18"/>
  <c r="C112" i="18"/>
  <c r="H111" i="18"/>
  <c r="F111" i="18"/>
  <c r="N111" i="18" s="1"/>
  <c r="E111" i="18"/>
  <c r="G111" i="18"/>
  <c r="L111" i="18" s="1"/>
  <c r="F109" i="16"/>
  <c r="E109" i="16"/>
  <c r="D109" i="16"/>
  <c r="B109" i="16"/>
  <c r="C110" i="16"/>
  <c r="H109" i="16"/>
  <c r="G109" i="16"/>
  <c r="F67" i="16"/>
  <c r="G67" i="16" s="1"/>
  <c r="C111" i="15"/>
  <c r="H110" i="15"/>
  <c r="G110" i="15"/>
  <c r="F110" i="15"/>
  <c r="E110" i="15"/>
  <c r="D110" i="15"/>
  <c r="B110" i="15"/>
  <c r="H69" i="15"/>
  <c r="H112" i="18" l="1"/>
  <c r="G112" i="18"/>
  <c r="L112" i="18" s="1"/>
  <c r="F112" i="18"/>
  <c r="N112" i="18" s="1"/>
  <c r="E112" i="18"/>
  <c r="D112" i="18"/>
  <c r="B112" i="18"/>
  <c r="C113" i="18"/>
  <c r="L48" i="18"/>
  <c r="H48" i="18"/>
  <c r="H67" i="16"/>
  <c r="B110" i="16"/>
  <c r="C111" i="16"/>
  <c r="H110" i="16"/>
  <c r="G110" i="16"/>
  <c r="F110" i="16"/>
  <c r="E110" i="16"/>
  <c r="D110" i="16"/>
  <c r="F70" i="15"/>
  <c r="G70" i="15" s="1"/>
  <c r="E111" i="15"/>
  <c r="D111" i="15"/>
  <c r="B111" i="15"/>
  <c r="C112" i="15"/>
  <c r="H111" i="15"/>
  <c r="G111" i="15"/>
  <c r="F111" i="15"/>
  <c r="F49" i="18" l="1"/>
  <c r="B113" i="18"/>
  <c r="C114" i="18"/>
  <c r="H113" i="18"/>
  <c r="G113" i="18"/>
  <c r="L113" i="18" s="1"/>
  <c r="F113" i="18"/>
  <c r="N113" i="18" s="1"/>
  <c r="E113" i="18"/>
  <c r="D113" i="18"/>
  <c r="D111" i="16"/>
  <c r="B111" i="16"/>
  <c r="C112" i="16"/>
  <c r="G111" i="16"/>
  <c r="H111" i="16"/>
  <c r="F111" i="16"/>
  <c r="E111" i="16"/>
  <c r="F68" i="16"/>
  <c r="G68" i="16" s="1"/>
  <c r="C113" i="15"/>
  <c r="H112" i="15"/>
  <c r="G112" i="15"/>
  <c r="F112" i="15"/>
  <c r="E112" i="15"/>
  <c r="D112" i="15"/>
  <c r="B112" i="15"/>
  <c r="H70" i="15"/>
  <c r="G114" i="18" l="1"/>
  <c r="L114" i="18" s="1"/>
  <c r="F114" i="18"/>
  <c r="N114" i="18" s="1"/>
  <c r="E114" i="18"/>
  <c r="D114" i="18"/>
  <c r="B114" i="18"/>
  <c r="H114" i="18"/>
  <c r="C115" i="18"/>
  <c r="N49" i="18"/>
  <c r="G49" i="18"/>
  <c r="H68" i="16"/>
  <c r="H112" i="16"/>
  <c r="G112" i="16"/>
  <c r="F112" i="16"/>
  <c r="E112" i="16"/>
  <c r="D112" i="16"/>
  <c r="B112" i="16"/>
  <c r="C113" i="16"/>
  <c r="F71" i="15"/>
  <c r="G71" i="15" s="1"/>
  <c r="B113" i="15"/>
  <c r="C114" i="15"/>
  <c r="H113" i="15"/>
  <c r="G113" i="15"/>
  <c r="F113" i="15"/>
  <c r="E113" i="15"/>
  <c r="D113" i="15"/>
  <c r="C116" i="18" l="1"/>
  <c r="H115" i="18"/>
  <c r="G115" i="18"/>
  <c r="L115" i="18" s="1"/>
  <c r="F115" i="18"/>
  <c r="N115" i="18" s="1"/>
  <c r="E115" i="18"/>
  <c r="D115" i="18"/>
  <c r="B115" i="18"/>
  <c r="L49" i="18"/>
  <c r="H49" i="18"/>
  <c r="B113" i="16"/>
  <c r="C114" i="16"/>
  <c r="H113" i="16"/>
  <c r="E113" i="16"/>
  <c r="G113" i="16"/>
  <c r="F113" i="16"/>
  <c r="D113" i="16"/>
  <c r="F69" i="16"/>
  <c r="G69" i="16" s="1"/>
  <c r="H114" i="15"/>
  <c r="G114" i="15"/>
  <c r="F114" i="15"/>
  <c r="E114" i="15"/>
  <c r="D114" i="15"/>
  <c r="B114" i="15"/>
  <c r="C115" i="15"/>
  <c r="H71" i="15"/>
  <c r="F50" i="18" l="1"/>
  <c r="E116" i="18"/>
  <c r="D116" i="18"/>
  <c r="B116" i="18"/>
  <c r="C117" i="18"/>
  <c r="H116" i="18"/>
  <c r="G116" i="18"/>
  <c r="L116" i="18" s="1"/>
  <c r="F116" i="18"/>
  <c r="N116" i="18" s="1"/>
  <c r="H69" i="16"/>
  <c r="G114" i="16"/>
  <c r="F114" i="16"/>
  <c r="C115" i="16"/>
  <c r="E114" i="16"/>
  <c r="D114" i="16"/>
  <c r="B114" i="16"/>
  <c r="H114" i="16"/>
  <c r="F72" i="15"/>
  <c r="G72" i="15" s="1"/>
  <c r="C116" i="15"/>
  <c r="H115" i="15"/>
  <c r="G115" i="15"/>
  <c r="F115" i="15"/>
  <c r="E115" i="15"/>
  <c r="D115" i="15"/>
  <c r="B115" i="15"/>
  <c r="C118" i="18" l="1"/>
  <c r="H117" i="18"/>
  <c r="G117" i="18"/>
  <c r="L117" i="18" s="1"/>
  <c r="F117" i="18"/>
  <c r="N117" i="18" s="1"/>
  <c r="E117" i="18"/>
  <c r="D117" i="18"/>
  <c r="B117" i="18"/>
  <c r="N50" i="18"/>
  <c r="G50" i="18"/>
  <c r="C116" i="16"/>
  <c r="H115" i="16"/>
  <c r="G115" i="16"/>
  <c r="F115" i="16"/>
  <c r="E115" i="16"/>
  <c r="D115" i="16"/>
  <c r="B115" i="16"/>
  <c r="F70" i="16"/>
  <c r="G70" i="16" s="1"/>
  <c r="F116" i="15"/>
  <c r="E116" i="15"/>
  <c r="D116" i="15"/>
  <c r="B116" i="15"/>
  <c r="C117" i="15"/>
  <c r="H116" i="15"/>
  <c r="G116" i="15"/>
  <c r="H72" i="15"/>
  <c r="L50" i="18" l="1"/>
  <c r="H50" i="18"/>
  <c r="B118" i="18"/>
  <c r="C119" i="18"/>
  <c r="H118" i="18"/>
  <c r="G118" i="18"/>
  <c r="L118" i="18" s="1"/>
  <c r="E118" i="18"/>
  <c r="D118" i="18"/>
  <c r="F118" i="18"/>
  <c r="N118" i="18" s="1"/>
  <c r="H70" i="16"/>
  <c r="E116" i="16"/>
  <c r="H116" i="16"/>
  <c r="D116" i="16"/>
  <c r="B116" i="16"/>
  <c r="C117" i="16"/>
  <c r="F116" i="16"/>
  <c r="G116" i="16"/>
  <c r="C118" i="15"/>
  <c r="H117" i="15"/>
  <c r="G117" i="15"/>
  <c r="F117" i="15"/>
  <c r="E117" i="15"/>
  <c r="D117" i="15"/>
  <c r="B117" i="15"/>
  <c r="F73" i="15"/>
  <c r="G73" i="15" s="1"/>
  <c r="H119" i="18" l="1"/>
  <c r="G119" i="18"/>
  <c r="L119" i="18" s="1"/>
  <c r="F119" i="18"/>
  <c r="N119" i="18" s="1"/>
  <c r="E119" i="18"/>
  <c r="D119" i="18"/>
  <c r="B119" i="18"/>
  <c r="C120" i="18"/>
  <c r="F51" i="18"/>
  <c r="C118" i="16"/>
  <c r="H117" i="16"/>
  <c r="G117" i="16"/>
  <c r="F117" i="16"/>
  <c r="E117" i="16"/>
  <c r="D117" i="16"/>
  <c r="B117" i="16"/>
  <c r="F71" i="16"/>
  <c r="G71" i="16" s="1"/>
  <c r="H73" i="15"/>
  <c r="D118" i="15"/>
  <c r="B118" i="15"/>
  <c r="C119" i="15"/>
  <c r="H118" i="15"/>
  <c r="G118" i="15"/>
  <c r="F118" i="15"/>
  <c r="E118" i="15"/>
  <c r="N51" i="18" l="1"/>
  <c r="G51" i="18"/>
  <c r="C121" i="18"/>
  <c r="H120" i="18"/>
  <c r="G120" i="18"/>
  <c r="L120" i="18" s="1"/>
  <c r="F120" i="18"/>
  <c r="N120" i="18" s="1"/>
  <c r="E120" i="18"/>
  <c r="D120" i="18"/>
  <c r="B120" i="18"/>
  <c r="H71" i="16"/>
  <c r="B118" i="16"/>
  <c r="F118" i="16"/>
  <c r="C119" i="16"/>
  <c r="H118" i="16"/>
  <c r="G118" i="16"/>
  <c r="D118" i="16"/>
  <c r="E118" i="16"/>
  <c r="H119" i="15"/>
  <c r="G119" i="15"/>
  <c r="F119" i="15"/>
  <c r="E119" i="15"/>
  <c r="D119" i="15"/>
  <c r="B119" i="15"/>
  <c r="C120" i="15"/>
  <c r="F74" i="15"/>
  <c r="G74" i="15" s="1"/>
  <c r="L51" i="18" l="1"/>
  <c r="H51" i="18"/>
  <c r="F121" i="18"/>
  <c r="N121" i="18" s="1"/>
  <c r="E121" i="18"/>
  <c r="D121" i="18"/>
  <c r="B121" i="18"/>
  <c r="C122" i="18"/>
  <c r="G121" i="18"/>
  <c r="L121" i="18" s="1"/>
  <c r="H121" i="18"/>
  <c r="H119" i="16"/>
  <c r="G119" i="16"/>
  <c r="F119" i="16"/>
  <c r="E119" i="16"/>
  <c r="D119" i="16"/>
  <c r="B119" i="16"/>
  <c r="C120" i="16"/>
  <c r="F72" i="16"/>
  <c r="G72" i="16" s="1"/>
  <c r="H74" i="15"/>
  <c r="B120" i="15"/>
  <c r="C121" i="15"/>
  <c r="H120" i="15"/>
  <c r="G120" i="15"/>
  <c r="F120" i="15"/>
  <c r="E120" i="15"/>
  <c r="D120" i="15"/>
  <c r="C123" i="18" l="1"/>
  <c r="H122" i="18"/>
  <c r="G122" i="18"/>
  <c r="L122" i="18" s="1"/>
  <c r="F122" i="18"/>
  <c r="N122" i="18" s="1"/>
  <c r="E122" i="18"/>
  <c r="D122" i="18"/>
  <c r="B122" i="18"/>
  <c r="F52" i="18"/>
  <c r="D120" i="16"/>
  <c r="C121" i="16"/>
  <c r="H120" i="16"/>
  <c r="G120" i="16"/>
  <c r="F120" i="16"/>
  <c r="E120" i="16"/>
  <c r="B120" i="16"/>
  <c r="H72" i="16"/>
  <c r="G121" i="15"/>
  <c r="F121" i="15"/>
  <c r="E121" i="15"/>
  <c r="D121" i="15"/>
  <c r="B121" i="15"/>
  <c r="C122" i="15"/>
  <c r="H121" i="15"/>
  <c r="F75" i="15"/>
  <c r="G75" i="15" s="1"/>
  <c r="N52" i="18" l="1"/>
  <c r="G52" i="18"/>
  <c r="D123" i="18"/>
  <c r="B123" i="18"/>
  <c r="C124" i="18"/>
  <c r="H123" i="18"/>
  <c r="G123" i="18"/>
  <c r="L123" i="18" s="1"/>
  <c r="F123" i="18"/>
  <c r="N123" i="18" s="1"/>
  <c r="E123" i="18"/>
  <c r="F73" i="16"/>
  <c r="G73" i="16" s="1"/>
  <c r="F121" i="16"/>
  <c r="E121" i="16"/>
  <c r="D121" i="16"/>
  <c r="B121" i="16"/>
  <c r="C122" i="16"/>
  <c r="H121" i="16"/>
  <c r="G121" i="16"/>
  <c r="C123" i="15"/>
  <c r="H122" i="15"/>
  <c r="G122" i="15"/>
  <c r="F122" i="15"/>
  <c r="E122" i="15"/>
  <c r="D122" i="15"/>
  <c r="B122" i="15"/>
  <c r="H75" i="15"/>
  <c r="L52" i="18" l="1"/>
  <c r="H52" i="18"/>
  <c r="H124" i="18"/>
  <c r="F124" i="18"/>
  <c r="N124" i="18" s="1"/>
  <c r="E124" i="18"/>
  <c r="D124" i="18"/>
  <c r="B124" i="18"/>
  <c r="C125" i="18"/>
  <c r="G124" i="18"/>
  <c r="L124" i="18" s="1"/>
  <c r="C123" i="16"/>
  <c r="H122" i="16"/>
  <c r="G122" i="16"/>
  <c r="F122" i="16"/>
  <c r="B122" i="16"/>
  <c r="E122" i="16"/>
  <c r="D122" i="16"/>
  <c r="H73" i="16"/>
  <c r="E123" i="15"/>
  <c r="D123" i="15"/>
  <c r="B123" i="15"/>
  <c r="C124" i="15"/>
  <c r="H123" i="15"/>
  <c r="G123" i="15"/>
  <c r="F123" i="15"/>
  <c r="B125" i="18" l="1"/>
  <c r="C126" i="18"/>
  <c r="H125" i="18"/>
  <c r="G125" i="18"/>
  <c r="L125" i="18" s="1"/>
  <c r="F125" i="18"/>
  <c r="N125" i="18" s="1"/>
  <c r="D125" i="18"/>
  <c r="E125" i="18"/>
  <c r="F53" i="18"/>
  <c r="F74" i="16"/>
  <c r="G74" i="16" s="1"/>
  <c r="D123" i="16"/>
  <c r="B123" i="16"/>
  <c r="G123" i="16"/>
  <c r="C124" i="16"/>
  <c r="H123" i="16"/>
  <c r="F123" i="16"/>
  <c r="E123" i="16"/>
  <c r="C125" i="15"/>
  <c r="H124" i="15"/>
  <c r="G124" i="15"/>
  <c r="F124" i="15"/>
  <c r="E124" i="15"/>
  <c r="D124" i="15"/>
  <c r="B124" i="15"/>
  <c r="N53" i="18" l="1"/>
  <c r="G53" i="18"/>
  <c r="G126" i="18"/>
  <c r="L126" i="18" s="1"/>
  <c r="F126" i="18"/>
  <c r="N126" i="18" s="1"/>
  <c r="E126" i="18"/>
  <c r="D126" i="18"/>
  <c r="B126" i="18"/>
  <c r="H126" i="18"/>
  <c r="H124" i="16"/>
  <c r="G124" i="16"/>
  <c r="F124" i="16"/>
  <c r="E124" i="16"/>
  <c r="D124" i="16"/>
  <c r="B124" i="16"/>
  <c r="C125" i="16"/>
  <c r="H74" i="16"/>
  <c r="B125" i="15"/>
  <c r="C126" i="15"/>
  <c r="H125" i="15"/>
  <c r="G125" i="15"/>
  <c r="F125" i="15"/>
  <c r="E125" i="15"/>
  <c r="D125" i="15"/>
  <c r="L53" i="18" l="1"/>
  <c r="H53" i="18"/>
  <c r="F75" i="16"/>
  <c r="G75" i="16" s="1"/>
  <c r="B125" i="16"/>
  <c r="C126" i="16"/>
  <c r="H125" i="16"/>
  <c r="G125" i="16"/>
  <c r="F125" i="16"/>
  <c r="E125" i="16"/>
  <c r="D125" i="16"/>
  <c r="H126" i="15"/>
  <c r="G126" i="15"/>
  <c r="F126" i="15"/>
  <c r="E126" i="15"/>
  <c r="D126" i="15"/>
  <c r="B126" i="15"/>
  <c r="F54" i="18" l="1"/>
  <c r="G126" i="16"/>
  <c r="F126" i="16"/>
  <c r="E126" i="16"/>
  <c r="D126" i="16"/>
  <c r="B126" i="16"/>
  <c r="H126" i="16"/>
  <c r="H75" i="16"/>
  <c r="C16" i="11"/>
  <c r="C17" i="11" s="1"/>
  <c r="B16" i="11"/>
  <c r="H8" i="11"/>
  <c r="J8" i="11" s="1"/>
  <c r="L8" i="11" s="1"/>
  <c r="N54" i="18" l="1"/>
  <c r="G54" i="18"/>
  <c r="K17" i="11"/>
  <c r="K29" i="11"/>
  <c r="K41" i="11"/>
  <c r="K53" i="11"/>
  <c r="K65" i="11"/>
  <c r="K36" i="11"/>
  <c r="K48" i="11"/>
  <c r="K60" i="11"/>
  <c r="K72" i="11"/>
  <c r="K37" i="11"/>
  <c r="K49" i="11"/>
  <c r="K73" i="11"/>
  <c r="K28" i="11"/>
  <c r="K18" i="11"/>
  <c r="K30" i="11"/>
  <c r="K42" i="11"/>
  <c r="K54" i="11"/>
  <c r="K66" i="11"/>
  <c r="K34" i="11"/>
  <c r="K46" i="11"/>
  <c r="K58" i="11"/>
  <c r="K70" i="11"/>
  <c r="K52" i="11"/>
  <c r="K19" i="11"/>
  <c r="K31" i="11"/>
  <c r="K43" i="11"/>
  <c r="K55" i="11"/>
  <c r="K67" i="11"/>
  <c r="K20" i="11"/>
  <c r="K32" i="11"/>
  <c r="K44" i="11"/>
  <c r="K56" i="11"/>
  <c r="K68" i="11"/>
  <c r="K21" i="11"/>
  <c r="K33" i="11"/>
  <c r="K45" i="11"/>
  <c r="K57" i="11"/>
  <c r="K69" i="11"/>
  <c r="K22" i="11"/>
  <c r="K23" i="11"/>
  <c r="K35" i="11"/>
  <c r="K47" i="11"/>
  <c r="K59" i="11"/>
  <c r="K71" i="11"/>
  <c r="K61" i="11"/>
  <c r="K40" i="11"/>
  <c r="K24" i="11"/>
  <c r="K25" i="11"/>
  <c r="K26" i="11"/>
  <c r="K38" i="11"/>
  <c r="K50" i="11"/>
  <c r="K62" i="11"/>
  <c r="K74" i="11"/>
  <c r="K16" i="11"/>
  <c r="L16" i="11" s="1"/>
  <c r="K27" i="11"/>
  <c r="K39" i="11"/>
  <c r="K51" i="11"/>
  <c r="K63" i="11"/>
  <c r="K75" i="11"/>
  <c r="K64" i="11"/>
  <c r="E16" i="11"/>
  <c r="B17" i="11"/>
  <c r="E17" i="11"/>
  <c r="C18" i="11"/>
  <c r="D17" i="11"/>
  <c r="F16" i="11"/>
  <c r="D16" i="11"/>
  <c r="L54" i="18" l="1"/>
  <c r="H54" i="18"/>
  <c r="G16" i="11"/>
  <c r="B18" i="11"/>
  <c r="C19" i="11"/>
  <c r="E18" i="11"/>
  <c r="D18" i="11"/>
  <c r="F55" i="18" l="1"/>
  <c r="H16" i="11"/>
  <c r="F17" i="11" s="1"/>
  <c r="G17" i="11" s="1"/>
  <c r="L17" i="11" s="1"/>
  <c r="B19" i="11"/>
  <c r="D19" i="11"/>
  <c r="C20" i="11"/>
  <c r="E19" i="11"/>
  <c r="N55" i="18" l="1"/>
  <c r="G55" i="18"/>
  <c r="H17" i="11"/>
  <c r="F18" i="11" s="1"/>
  <c r="G18" i="11" s="1"/>
  <c r="L18" i="11"/>
  <c r="H18" i="11"/>
  <c r="F19" i="11" s="1"/>
  <c r="G19" i="11" s="1"/>
  <c r="B20" i="11"/>
  <c r="C21" i="11"/>
  <c r="E20" i="11"/>
  <c r="D20" i="11"/>
  <c r="L55" i="18" l="1"/>
  <c r="H55" i="18"/>
  <c r="H19" i="11"/>
  <c r="L19" i="11"/>
  <c r="F20" i="11"/>
  <c r="G20" i="11" s="1"/>
  <c r="B21" i="11"/>
  <c r="E21" i="11"/>
  <c r="D21" i="11"/>
  <c r="C22" i="11"/>
  <c r="F56" i="18" l="1"/>
  <c r="H20" i="11"/>
  <c r="F21" i="11" s="1"/>
  <c r="G21" i="11" s="1"/>
  <c r="L20" i="11"/>
  <c r="B22" i="11"/>
  <c r="E22" i="11"/>
  <c r="D22" i="11"/>
  <c r="C23" i="11"/>
  <c r="N56" i="18" l="1"/>
  <c r="G56" i="18"/>
  <c r="H21" i="11"/>
  <c r="L21" i="11"/>
  <c r="F22" i="11"/>
  <c r="G22" i="11" s="1"/>
  <c r="B23" i="11"/>
  <c r="C24" i="11"/>
  <c r="E23" i="11"/>
  <c r="D23" i="11"/>
  <c r="L56" i="18" l="1"/>
  <c r="H56" i="18"/>
  <c r="H22" i="11"/>
  <c r="F23" i="11" s="1"/>
  <c r="G23" i="11" s="1"/>
  <c r="L22" i="11"/>
  <c r="B24" i="11"/>
  <c r="D24" i="11"/>
  <c r="C25" i="11"/>
  <c r="E24" i="11"/>
  <c r="F57" i="18" l="1"/>
  <c r="H23" i="11"/>
  <c r="F24" i="11" s="1"/>
  <c r="G24" i="11" s="1"/>
  <c r="L23" i="11"/>
  <c r="B25" i="11"/>
  <c r="C26" i="11"/>
  <c r="E25" i="11"/>
  <c r="D25" i="11"/>
  <c r="N57" i="18" l="1"/>
  <c r="G57" i="18"/>
  <c r="H24" i="11"/>
  <c r="F25" i="11" s="1"/>
  <c r="G25" i="11" s="1"/>
  <c r="L24" i="11"/>
  <c r="B26" i="11"/>
  <c r="C27" i="11"/>
  <c r="E26" i="11"/>
  <c r="D26" i="11"/>
  <c r="L57" i="18" l="1"/>
  <c r="H57" i="18"/>
  <c r="H25" i="11"/>
  <c r="F26" i="11" s="1"/>
  <c r="G26" i="11" s="1"/>
  <c r="L25" i="11"/>
  <c r="B27" i="11"/>
  <c r="D27" i="11"/>
  <c r="C28" i="11"/>
  <c r="E27" i="11"/>
  <c r="F58" i="18" l="1"/>
  <c r="H26" i="11"/>
  <c r="F27" i="11" s="1"/>
  <c r="G27" i="11" s="1"/>
  <c r="L26" i="11"/>
  <c r="B28" i="11"/>
  <c r="C29" i="11"/>
  <c r="E28" i="11"/>
  <c r="D28" i="11"/>
  <c r="N58" i="18" l="1"/>
  <c r="G58" i="18"/>
  <c r="H27" i="11"/>
  <c r="F28" i="11" s="1"/>
  <c r="G28" i="11" s="1"/>
  <c r="L27" i="11"/>
  <c r="B29" i="11"/>
  <c r="E29" i="11"/>
  <c r="D29" i="11"/>
  <c r="C30" i="11"/>
  <c r="L58" i="18" l="1"/>
  <c r="H58" i="18"/>
  <c r="H28" i="11"/>
  <c r="F29" i="11" s="1"/>
  <c r="G29" i="11" s="1"/>
  <c r="L28" i="11"/>
  <c r="B30" i="11"/>
  <c r="C31" i="11"/>
  <c r="E30" i="11"/>
  <c r="D30" i="11"/>
  <c r="F59" i="18" l="1"/>
  <c r="H29" i="11"/>
  <c r="F30" i="11" s="1"/>
  <c r="G30" i="11" s="1"/>
  <c r="L29" i="11"/>
  <c r="B31" i="11"/>
  <c r="C32" i="11"/>
  <c r="E31" i="11"/>
  <c r="D31" i="11"/>
  <c r="N59" i="18" l="1"/>
  <c r="G59" i="18"/>
  <c r="H30" i="11"/>
  <c r="F31" i="11" s="1"/>
  <c r="G31" i="11" s="1"/>
  <c r="L30" i="11"/>
  <c r="B32" i="11"/>
  <c r="D32" i="11"/>
  <c r="C33" i="11"/>
  <c r="E32" i="11"/>
  <c r="L59" i="18" l="1"/>
  <c r="H59" i="18"/>
  <c r="H31" i="11"/>
  <c r="F32" i="11" s="1"/>
  <c r="G32" i="11" s="1"/>
  <c r="L31" i="11"/>
  <c r="B33" i="11"/>
  <c r="C34" i="11"/>
  <c r="E33" i="11"/>
  <c r="D33" i="11"/>
  <c r="F60" i="18" l="1"/>
  <c r="H32" i="11"/>
  <c r="F33" i="11" s="1"/>
  <c r="G33" i="11" s="1"/>
  <c r="L32" i="11"/>
  <c r="B34" i="11"/>
  <c r="C35" i="11"/>
  <c r="E34" i="11"/>
  <c r="D34" i="11"/>
  <c r="N60" i="18" l="1"/>
  <c r="G60" i="18"/>
  <c r="H33" i="11"/>
  <c r="F34" i="11" s="1"/>
  <c r="G34" i="11" s="1"/>
  <c r="L33" i="11"/>
  <c r="C36" i="11"/>
  <c r="B35" i="11"/>
  <c r="D35" i="11"/>
  <c r="E35" i="11"/>
  <c r="L60" i="18" l="1"/>
  <c r="H60" i="18"/>
  <c r="H34" i="11"/>
  <c r="F35" i="11" s="1"/>
  <c r="G35" i="11" s="1"/>
  <c r="L34" i="11"/>
  <c r="C37" i="11"/>
  <c r="B36" i="11"/>
  <c r="E36" i="11"/>
  <c r="D36" i="11"/>
  <c r="F61" i="18" l="1"/>
  <c r="H35" i="11"/>
  <c r="F36" i="11" s="1"/>
  <c r="G36" i="11" s="1"/>
  <c r="L35" i="11"/>
  <c r="D37" i="11"/>
  <c r="C38" i="11"/>
  <c r="B37" i="11"/>
  <c r="E37" i="11"/>
  <c r="N61" i="18" l="1"/>
  <c r="G61" i="18"/>
  <c r="H36" i="11"/>
  <c r="F37" i="11" s="1"/>
  <c r="G37" i="11" s="1"/>
  <c r="L36" i="11"/>
  <c r="E38" i="11"/>
  <c r="D38" i="11"/>
  <c r="C39" i="11"/>
  <c r="B38" i="11"/>
  <c r="L61" i="18" l="1"/>
  <c r="H61" i="18"/>
  <c r="H37" i="11"/>
  <c r="F38" i="11" s="1"/>
  <c r="G38" i="11" s="1"/>
  <c r="L37" i="11"/>
  <c r="E39" i="11"/>
  <c r="D39" i="11"/>
  <c r="C40" i="11"/>
  <c r="B39" i="11"/>
  <c r="F62" i="18" l="1"/>
  <c r="H38" i="11"/>
  <c r="F39" i="11" s="1"/>
  <c r="G39" i="11" s="1"/>
  <c r="L38" i="11"/>
  <c r="E40" i="11"/>
  <c r="D40" i="11"/>
  <c r="C41" i="11"/>
  <c r="B40" i="11"/>
  <c r="N62" i="18" l="1"/>
  <c r="G62" i="18"/>
  <c r="H39" i="11"/>
  <c r="F40" i="11" s="1"/>
  <c r="G40" i="11" s="1"/>
  <c r="L39" i="11"/>
  <c r="E41" i="11"/>
  <c r="D41" i="11"/>
  <c r="B41" i="11"/>
  <c r="C42" i="11"/>
  <c r="L62" i="18" l="1"/>
  <c r="H62" i="18"/>
  <c r="H40" i="11"/>
  <c r="F41" i="11" s="1"/>
  <c r="G41" i="11" s="1"/>
  <c r="L40" i="11"/>
  <c r="B42" i="11"/>
  <c r="C43" i="11"/>
  <c r="E42" i="11"/>
  <c r="D42" i="11"/>
  <c r="F63" i="18" l="1"/>
  <c r="H41" i="11"/>
  <c r="F42" i="11" s="1"/>
  <c r="G42" i="11" s="1"/>
  <c r="L41" i="11"/>
  <c r="D43" i="11"/>
  <c r="B43" i="11"/>
  <c r="C44" i="11"/>
  <c r="E43" i="11"/>
  <c r="N63" i="18" l="1"/>
  <c r="G63" i="18"/>
  <c r="H42" i="11"/>
  <c r="F43" i="11" s="1"/>
  <c r="G43" i="11" s="1"/>
  <c r="L42" i="11"/>
  <c r="E44" i="11"/>
  <c r="D44" i="11"/>
  <c r="B44" i="11"/>
  <c r="C45" i="11"/>
  <c r="L63" i="18" l="1"/>
  <c r="H63" i="18"/>
  <c r="H43" i="11"/>
  <c r="F44" i="11" s="1"/>
  <c r="G44" i="11" s="1"/>
  <c r="L43" i="11"/>
  <c r="C46" i="11"/>
  <c r="E45" i="11"/>
  <c r="D45" i="11"/>
  <c r="B45" i="11"/>
  <c r="F64" i="18" l="1"/>
  <c r="H44" i="11"/>
  <c r="F45" i="11" s="1"/>
  <c r="G45" i="11" s="1"/>
  <c r="L44" i="11"/>
  <c r="B46" i="11"/>
  <c r="C47" i="11"/>
  <c r="E46" i="11"/>
  <c r="D46" i="11"/>
  <c r="N64" i="18" l="1"/>
  <c r="G64" i="18"/>
  <c r="H45" i="11"/>
  <c r="F46" i="11" s="1"/>
  <c r="G46" i="11" s="1"/>
  <c r="L45" i="11"/>
  <c r="E47" i="11"/>
  <c r="D47" i="11"/>
  <c r="B47" i="11"/>
  <c r="C48" i="11"/>
  <c r="L64" i="18" l="1"/>
  <c r="H64" i="18"/>
  <c r="H46" i="11"/>
  <c r="F47" i="11" s="1"/>
  <c r="G47" i="11" s="1"/>
  <c r="L46" i="11"/>
  <c r="C49" i="11"/>
  <c r="E48" i="11"/>
  <c r="D48" i="11"/>
  <c r="B48" i="11"/>
  <c r="F65" i="18" l="1"/>
  <c r="H47" i="11"/>
  <c r="F48" i="11" s="1"/>
  <c r="G48" i="11" s="1"/>
  <c r="L47" i="11"/>
  <c r="C50" i="11"/>
  <c r="E49" i="11"/>
  <c r="D49" i="11"/>
  <c r="B49" i="11"/>
  <c r="N65" i="18" l="1"/>
  <c r="G65" i="18"/>
  <c r="H48" i="11"/>
  <c r="F49" i="11" s="1"/>
  <c r="G49" i="11" s="1"/>
  <c r="L48" i="11"/>
  <c r="C51" i="11"/>
  <c r="E50" i="11"/>
  <c r="D50" i="11"/>
  <c r="B50" i="11"/>
  <c r="L65" i="18" l="1"/>
  <c r="H65" i="18"/>
  <c r="H49" i="11"/>
  <c r="F50" i="11" s="1"/>
  <c r="G50" i="11" s="1"/>
  <c r="L49" i="11"/>
  <c r="C52" i="11"/>
  <c r="E51" i="11"/>
  <c r="D51" i="11"/>
  <c r="B51" i="11"/>
  <c r="F66" i="18" l="1"/>
  <c r="H50" i="11"/>
  <c r="F51" i="11" s="1"/>
  <c r="G51" i="11" s="1"/>
  <c r="L50" i="11"/>
  <c r="C53" i="11"/>
  <c r="B52" i="11"/>
  <c r="E52" i="11"/>
  <c r="D52" i="11"/>
  <c r="N66" i="18" l="1"/>
  <c r="G66" i="18"/>
  <c r="H51" i="11"/>
  <c r="F52" i="11" s="1"/>
  <c r="G52" i="11" s="1"/>
  <c r="L51" i="11"/>
  <c r="C54" i="11"/>
  <c r="E53" i="11"/>
  <c r="D53" i="11"/>
  <c r="B53" i="11"/>
  <c r="L66" i="18" l="1"/>
  <c r="H66" i="18"/>
  <c r="H52" i="11"/>
  <c r="F53" i="11" s="1"/>
  <c r="G53" i="11" s="1"/>
  <c r="L52" i="11"/>
  <c r="C55" i="11"/>
  <c r="B54" i="11"/>
  <c r="E54" i="11"/>
  <c r="D54" i="11"/>
  <c r="F67" i="18" l="1"/>
  <c r="H53" i="11"/>
  <c r="F54" i="11" s="1"/>
  <c r="G54" i="11" s="1"/>
  <c r="L53" i="11"/>
  <c r="C56" i="11"/>
  <c r="D55" i="11"/>
  <c r="B55" i="11"/>
  <c r="E55" i="11"/>
  <c r="N67" i="18" l="1"/>
  <c r="G67" i="18"/>
  <c r="H54" i="11"/>
  <c r="F55" i="11" s="1"/>
  <c r="G55" i="11" s="1"/>
  <c r="L54" i="11"/>
  <c r="C57" i="11"/>
  <c r="E56" i="11"/>
  <c r="D56" i="11"/>
  <c r="B56" i="11"/>
  <c r="L67" i="18" l="1"/>
  <c r="H67" i="18"/>
  <c r="H55" i="11"/>
  <c r="F56" i="11" s="1"/>
  <c r="G56" i="11" s="1"/>
  <c r="L55" i="11"/>
  <c r="C58" i="11"/>
  <c r="D57" i="11"/>
  <c r="E57" i="11"/>
  <c r="B57" i="11"/>
  <c r="F68" i="18" l="1"/>
  <c r="H56" i="11"/>
  <c r="F57" i="11" s="1"/>
  <c r="G57" i="11" s="1"/>
  <c r="L56" i="11"/>
  <c r="C59" i="11"/>
  <c r="E58" i="11"/>
  <c r="D58" i="11"/>
  <c r="B58" i="11"/>
  <c r="N68" i="18" l="1"/>
  <c r="G68" i="18"/>
  <c r="H57" i="11"/>
  <c r="F58" i="11" s="1"/>
  <c r="G58" i="11" s="1"/>
  <c r="L57" i="11"/>
  <c r="C60" i="11"/>
  <c r="E59" i="11"/>
  <c r="D59" i="11"/>
  <c r="B59" i="11"/>
  <c r="L68" i="18" l="1"/>
  <c r="H68" i="18"/>
  <c r="H58" i="11"/>
  <c r="F59" i="11" s="1"/>
  <c r="G59" i="11" s="1"/>
  <c r="L58" i="11"/>
  <c r="C61" i="11"/>
  <c r="B60" i="11"/>
  <c r="D60" i="11"/>
  <c r="E60" i="11"/>
  <c r="F69" i="18" l="1"/>
  <c r="H59" i="11"/>
  <c r="F60" i="11" s="1"/>
  <c r="G60" i="11" s="1"/>
  <c r="L59" i="11"/>
  <c r="C62" i="11"/>
  <c r="B61" i="11"/>
  <c r="E61" i="11"/>
  <c r="D61" i="11"/>
  <c r="N69" i="18" l="1"/>
  <c r="G69" i="18"/>
  <c r="H60" i="11"/>
  <c r="F61" i="11" s="1"/>
  <c r="G61" i="11" s="1"/>
  <c r="L60" i="11"/>
  <c r="C63" i="11"/>
  <c r="B62" i="11"/>
  <c r="D62" i="11"/>
  <c r="E62" i="11"/>
  <c r="L69" i="18" l="1"/>
  <c r="H69" i="18"/>
  <c r="H61" i="11"/>
  <c r="F62" i="11" s="1"/>
  <c r="G62" i="11" s="1"/>
  <c r="L61" i="11"/>
  <c r="C64" i="11"/>
  <c r="B63" i="11"/>
  <c r="E63" i="11"/>
  <c r="D63" i="11"/>
  <c r="F70" i="18" l="1"/>
  <c r="H62" i="11"/>
  <c r="F63" i="11" s="1"/>
  <c r="G63" i="11" s="1"/>
  <c r="L62" i="11"/>
  <c r="C65" i="11"/>
  <c r="B64" i="11"/>
  <c r="D64" i="11"/>
  <c r="E64" i="11"/>
  <c r="N70" i="18" l="1"/>
  <c r="G70" i="18"/>
  <c r="H63" i="11"/>
  <c r="F64" i="11" s="1"/>
  <c r="G64" i="11" s="1"/>
  <c r="L63" i="11"/>
  <c r="C66" i="11"/>
  <c r="B65" i="11"/>
  <c r="E65" i="11"/>
  <c r="D65" i="11"/>
  <c r="L70" i="18" l="1"/>
  <c r="H70" i="18"/>
  <c r="H64" i="11"/>
  <c r="F65" i="11" s="1"/>
  <c r="G65" i="11" s="1"/>
  <c r="L64" i="11"/>
  <c r="C67" i="11"/>
  <c r="B66" i="11"/>
  <c r="D66" i="11"/>
  <c r="E66" i="11"/>
  <c r="F71" i="18" l="1"/>
  <c r="H65" i="11"/>
  <c r="F66" i="11" s="1"/>
  <c r="G66" i="11" s="1"/>
  <c r="L65" i="11"/>
  <c r="C68" i="11"/>
  <c r="B67" i="11"/>
  <c r="E67" i="11"/>
  <c r="D67" i="11"/>
  <c r="N71" i="18" l="1"/>
  <c r="G71" i="18"/>
  <c r="H66" i="11"/>
  <c r="F67" i="11" s="1"/>
  <c r="G67" i="11" s="1"/>
  <c r="L66" i="11"/>
  <c r="C69" i="11"/>
  <c r="B68" i="11"/>
  <c r="D68" i="11"/>
  <c r="E68" i="11"/>
  <c r="L71" i="18" l="1"/>
  <c r="H71" i="18"/>
  <c r="H67" i="11"/>
  <c r="F68" i="11" s="1"/>
  <c r="G68" i="11" s="1"/>
  <c r="L67" i="11"/>
  <c r="C70" i="11"/>
  <c r="B69" i="11"/>
  <c r="E69" i="11"/>
  <c r="D69" i="11"/>
  <c r="F72" i="18" l="1"/>
  <c r="H68" i="11"/>
  <c r="F69" i="11" s="1"/>
  <c r="G69" i="11" s="1"/>
  <c r="L68" i="11"/>
  <c r="C71" i="11"/>
  <c r="B70" i="11"/>
  <c r="D70" i="11"/>
  <c r="E70" i="11"/>
  <c r="N72" i="18" l="1"/>
  <c r="G72" i="18"/>
  <c r="H69" i="11"/>
  <c r="F70" i="11" s="1"/>
  <c r="G70" i="11" s="1"/>
  <c r="L69" i="11"/>
  <c r="C72" i="11"/>
  <c r="B71" i="11"/>
  <c r="E71" i="11"/>
  <c r="D71" i="11"/>
  <c r="L72" i="18" l="1"/>
  <c r="H72" i="18"/>
  <c r="H70" i="11"/>
  <c r="F71" i="11" s="1"/>
  <c r="G71" i="11" s="1"/>
  <c r="L70" i="11"/>
  <c r="C73" i="11"/>
  <c r="B72" i="11"/>
  <c r="E72" i="11"/>
  <c r="D72" i="11"/>
  <c r="F73" i="18" l="1"/>
  <c r="H71" i="11"/>
  <c r="F72" i="11" s="1"/>
  <c r="G72" i="11" s="1"/>
  <c r="L71" i="11"/>
  <c r="C74" i="11"/>
  <c r="B73" i="11"/>
  <c r="E73" i="11"/>
  <c r="D73" i="11"/>
  <c r="N73" i="18" l="1"/>
  <c r="G73" i="18"/>
  <c r="H72" i="11"/>
  <c r="F73" i="11" s="1"/>
  <c r="G73" i="11" s="1"/>
  <c r="L72" i="11"/>
  <c r="C75" i="11"/>
  <c r="B74" i="11"/>
  <c r="E74" i="11"/>
  <c r="D74" i="11"/>
  <c r="L73" i="18" l="1"/>
  <c r="H73" i="18"/>
  <c r="H73" i="11"/>
  <c r="F74" i="11" s="1"/>
  <c r="G74" i="11" s="1"/>
  <c r="L73" i="11"/>
  <c r="C76" i="11"/>
  <c r="B75" i="11"/>
  <c r="E75" i="11"/>
  <c r="D75" i="11"/>
  <c r="F74" i="18" l="1"/>
  <c r="H74" i="11"/>
  <c r="F75" i="11" s="1"/>
  <c r="G75" i="11" s="1"/>
  <c r="L74" i="11"/>
  <c r="C77" i="11"/>
  <c r="B76" i="11"/>
  <c r="H76" i="11"/>
  <c r="E76" i="11"/>
  <c r="D76" i="11"/>
  <c r="F76" i="11"/>
  <c r="G76" i="11"/>
  <c r="N74" i="18" l="1"/>
  <c r="G74" i="18"/>
  <c r="H75" i="11"/>
  <c r="L75" i="11"/>
  <c r="C78" i="11"/>
  <c r="B77" i="11"/>
  <c r="H77" i="11"/>
  <c r="G77" i="11"/>
  <c r="F77" i="11"/>
  <c r="E77" i="11"/>
  <c r="D77" i="11"/>
  <c r="L74" i="18" l="1"/>
  <c r="H74" i="18"/>
  <c r="D78" i="11"/>
  <c r="C79" i="11"/>
  <c r="B78" i="11"/>
  <c r="F78" i="11"/>
  <c r="E78" i="11"/>
  <c r="H78" i="11"/>
  <c r="G78" i="11"/>
  <c r="F75" i="18" l="1"/>
  <c r="E79" i="11"/>
  <c r="D79" i="11"/>
  <c r="C80" i="11"/>
  <c r="B79" i="11"/>
  <c r="H79" i="11"/>
  <c r="G79" i="11"/>
  <c r="F79" i="11"/>
  <c r="N75" i="18" l="1"/>
  <c r="G75" i="18"/>
  <c r="F80" i="11"/>
  <c r="E80" i="11"/>
  <c r="D80" i="11"/>
  <c r="H80" i="11"/>
  <c r="G80" i="11"/>
  <c r="B80" i="11"/>
  <c r="C81" i="11"/>
  <c r="L75" i="18" l="1"/>
  <c r="H75" i="18"/>
  <c r="G81" i="11"/>
  <c r="F81" i="11"/>
  <c r="E81" i="11"/>
  <c r="D81" i="11"/>
  <c r="C82" i="11"/>
  <c r="B81" i="11"/>
  <c r="H81" i="11"/>
  <c r="H82" i="11" l="1"/>
  <c r="G82" i="11"/>
  <c r="F82" i="11"/>
  <c r="E82" i="11"/>
  <c r="C83" i="11"/>
  <c r="D82" i="11"/>
  <c r="B82" i="11"/>
  <c r="H83" i="11" l="1"/>
  <c r="G83" i="11"/>
  <c r="F83" i="11"/>
  <c r="B83" i="11"/>
  <c r="C84" i="11"/>
  <c r="E83" i="11"/>
  <c r="D83" i="11"/>
  <c r="C85" i="11" l="1"/>
  <c r="B84" i="11"/>
  <c r="H84" i="11"/>
  <c r="G84" i="11"/>
  <c r="F84" i="11"/>
  <c r="E84" i="11"/>
  <c r="D84" i="11"/>
  <c r="C86" i="11" l="1"/>
  <c r="B85" i="11"/>
  <c r="H85" i="11"/>
  <c r="E85" i="11"/>
  <c r="D85" i="11"/>
  <c r="F85" i="11"/>
  <c r="G85" i="11"/>
  <c r="D86" i="11" l="1"/>
  <c r="C87" i="11"/>
  <c r="B86" i="11"/>
  <c r="H86" i="11"/>
  <c r="G86" i="11"/>
  <c r="F86" i="11"/>
  <c r="E86" i="11"/>
  <c r="E87" i="11" l="1"/>
  <c r="D87" i="11"/>
  <c r="C88" i="11"/>
  <c r="B87" i="11"/>
  <c r="G87" i="11"/>
  <c r="F87" i="11"/>
  <c r="H87" i="11"/>
  <c r="F88" i="11" l="1"/>
  <c r="E88" i="11"/>
  <c r="D88" i="11"/>
  <c r="C89" i="11"/>
  <c r="H88" i="11"/>
  <c r="G88" i="11"/>
  <c r="B88" i="11"/>
  <c r="G89" i="11" l="1"/>
  <c r="F89" i="11"/>
  <c r="E89" i="11"/>
  <c r="D89" i="11"/>
  <c r="H89" i="11"/>
  <c r="B89" i="11"/>
  <c r="C90" i="11"/>
  <c r="H90" i="11" l="1"/>
  <c r="G90" i="11"/>
  <c r="F90" i="11"/>
  <c r="E90" i="11"/>
  <c r="B90" i="11"/>
  <c r="C91" i="11"/>
  <c r="D90" i="11"/>
  <c r="H91" i="11" l="1"/>
  <c r="G91" i="11"/>
  <c r="F91" i="11"/>
  <c r="C92" i="11"/>
  <c r="E91" i="11"/>
  <c r="D91" i="11"/>
  <c r="B91" i="11"/>
  <c r="C93" i="11" l="1"/>
  <c r="B92" i="11"/>
  <c r="H92" i="11"/>
  <c r="G92" i="11"/>
  <c r="D92" i="11"/>
  <c r="F92" i="11"/>
  <c r="E92" i="11"/>
  <c r="C94" i="11" l="1"/>
  <c r="B93" i="11"/>
  <c r="H93" i="11"/>
  <c r="G93" i="11"/>
  <c r="F93" i="11"/>
  <c r="E93" i="11"/>
  <c r="D93" i="11"/>
  <c r="D94" i="11" l="1"/>
  <c r="C95" i="11"/>
  <c r="B94" i="11"/>
  <c r="F94" i="11"/>
  <c r="E94" i="11"/>
  <c r="G94" i="11"/>
  <c r="H94" i="11"/>
  <c r="E95" i="11" l="1"/>
  <c r="D95" i="11"/>
  <c r="C96" i="11"/>
  <c r="B95" i="11"/>
  <c r="H95" i="11"/>
  <c r="G95" i="11"/>
  <c r="F95" i="11"/>
  <c r="F96" i="11" l="1"/>
  <c r="E96" i="11"/>
  <c r="D96" i="11"/>
  <c r="H96" i="11"/>
  <c r="G96" i="11"/>
  <c r="B96" i="11"/>
  <c r="C97" i="11"/>
  <c r="G97" i="11" l="1"/>
  <c r="F97" i="11"/>
  <c r="E97" i="11"/>
  <c r="D97" i="11"/>
  <c r="C98" i="11"/>
  <c r="B97" i="11"/>
  <c r="H97" i="11"/>
  <c r="H98" i="11" l="1"/>
  <c r="G98" i="11"/>
  <c r="F98" i="11"/>
  <c r="E98" i="11"/>
  <c r="C99" i="11"/>
  <c r="D98" i="11"/>
  <c r="B98" i="11"/>
  <c r="H99" i="11" l="1"/>
  <c r="G99" i="11"/>
  <c r="F99" i="11"/>
  <c r="B99" i="11"/>
  <c r="C100" i="11"/>
  <c r="E99" i="11"/>
  <c r="D99" i="11"/>
  <c r="C101" i="11" l="1"/>
  <c r="B100" i="11"/>
  <c r="H100" i="11"/>
  <c r="G100" i="11"/>
  <c r="F100" i="11"/>
  <c r="E100" i="11"/>
  <c r="D100" i="11"/>
  <c r="C102" i="11" l="1"/>
  <c r="B101" i="11"/>
  <c r="H101" i="11"/>
  <c r="E101" i="11"/>
  <c r="D101" i="11"/>
  <c r="F101" i="11"/>
  <c r="G101" i="11"/>
  <c r="D102" i="11" l="1"/>
  <c r="C103" i="11"/>
  <c r="B102" i="11"/>
  <c r="H102" i="11"/>
  <c r="G102" i="11"/>
  <c r="F102" i="11"/>
  <c r="E102" i="11"/>
  <c r="E103" i="11" l="1"/>
  <c r="D103" i="11"/>
  <c r="C104" i="11"/>
  <c r="B103" i="11"/>
  <c r="G103" i="11"/>
  <c r="F103" i="11"/>
  <c r="H103" i="11"/>
  <c r="F104" i="11" l="1"/>
  <c r="E104" i="11"/>
  <c r="D104" i="11"/>
  <c r="C105" i="11"/>
  <c r="H104" i="11"/>
  <c r="G104" i="11"/>
  <c r="B104" i="11"/>
  <c r="G105" i="11" l="1"/>
  <c r="F105" i="11"/>
  <c r="E105" i="11"/>
  <c r="D105" i="11"/>
  <c r="H105" i="11"/>
  <c r="B105" i="11"/>
  <c r="C106" i="11"/>
  <c r="H106" i="11" l="1"/>
  <c r="G106" i="11"/>
  <c r="F106" i="11"/>
  <c r="E106" i="11"/>
  <c r="B106" i="11"/>
  <c r="C107" i="11"/>
  <c r="D106" i="11"/>
  <c r="H107" i="11" l="1"/>
  <c r="G107" i="11"/>
  <c r="F107" i="11"/>
  <c r="C108" i="11"/>
  <c r="E107" i="11"/>
  <c r="D107" i="11"/>
  <c r="B107" i="11"/>
  <c r="E108" i="11" l="1"/>
  <c r="C109" i="11"/>
  <c r="B108" i="11"/>
  <c r="H108" i="11"/>
  <c r="G108" i="11"/>
  <c r="D108" i="11"/>
  <c r="F108" i="11"/>
  <c r="F109" i="11" l="1"/>
  <c r="C110" i="11"/>
  <c r="B109" i="11"/>
  <c r="H109" i="11"/>
  <c r="G109" i="11"/>
  <c r="E109" i="11"/>
  <c r="D109" i="11"/>
  <c r="G110" i="11" l="1"/>
  <c r="D110" i="11"/>
  <c r="C111" i="11"/>
  <c r="B110" i="11"/>
  <c r="H110" i="11"/>
  <c r="F110" i="11"/>
  <c r="E110" i="11"/>
  <c r="H111" i="11" l="1"/>
  <c r="E111" i="11"/>
  <c r="D111" i="11"/>
  <c r="C112" i="11"/>
  <c r="B111" i="11"/>
  <c r="F111" i="11"/>
  <c r="G111" i="11"/>
  <c r="F112" i="11" l="1"/>
  <c r="E112" i="11"/>
  <c r="D112" i="11"/>
  <c r="C113" i="11"/>
  <c r="H112" i="11"/>
  <c r="G112" i="11"/>
  <c r="B112" i="11"/>
  <c r="C114" i="11" l="1"/>
  <c r="B113" i="11"/>
  <c r="G113" i="11"/>
  <c r="F113" i="11"/>
  <c r="E113" i="11"/>
  <c r="D113" i="11"/>
  <c r="H113" i="11"/>
  <c r="H114" i="11" l="1"/>
  <c r="G114" i="11"/>
  <c r="F114" i="11"/>
  <c r="E114" i="11"/>
  <c r="D114" i="11"/>
  <c r="B114" i="11"/>
  <c r="C115" i="11"/>
  <c r="D115" i="11" l="1"/>
  <c r="H115" i="11"/>
  <c r="G115" i="11"/>
  <c r="F115" i="11"/>
  <c r="C116" i="11"/>
  <c r="B115" i="11"/>
  <c r="E115" i="11"/>
  <c r="E116" i="11" l="1"/>
  <c r="C117" i="11"/>
  <c r="B116" i="11"/>
  <c r="H116" i="11"/>
  <c r="G116" i="11"/>
  <c r="F116" i="11"/>
  <c r="D116" i="11"/>
  <c r="F117" i="11" l="1"/>
  <c r="C118" i="11"/>
  <c r="B117" i="11"/>
  <c r="H117" i="11"/>
  <c r="E117" i="11"/>
  <c r="D117" i="11"/>
  <c r="G117" i="11"/>
  <c r="G118" i="11" l="1"/>
  <c r="D118" i="11"/>
  <c r="C119" i="11"/>
  <c r="B118" i="11"/>
  <c r="H118" i="11"/>
  <c r="F118" i="11"/>
  <c r="E118" i="11"/>
  <c r="H119" i="11" l="1"/>
  <c r="E119" i="11"/>
  <c r="D119" i="11"/>
  <c r="C120" i="11"/>
  <c r="B119" i="11"/>
  <c r="G119" i="11"/>
  <c r="F119" i="11"/>
  <c r="F120" i="11" l="1"/>
  <c r="E120" i="11"/>
  <c r="D120" i="11"/>
  <c r="G120" i="11"/>
  <c r="B120" i="11"/>
  <c r="H120" i="11"/>
  <c r="C121" i="11"/>
  <c r="C122" i="11" l="1"/>
  <c r="B121" i="11"/>
  <c r="G121" i="11"/>
  <c r="F121" i="11"/>
  <c r="E121" i="11"/>
  <c r="D121" i="11"/>
  <c r="H121" i="11"/>
  <c r="H122" i="11" l="1"/>
  <c r="G122" i="11"/>
  <c r="F122" i="11"/>
  <c r="E122" i="11"/>
  <c r="C123" i="11"/>
  <c r="D122" i="11"/>
  <c r="B122" i="11"/>
  <c r="D123" i="11" l="1"/>
  <c r="H123" i="11"/>
  <c r="G123" i="11"/>
  <c r="F123" i="11"/>
  <c r="E123" i="11"/>
  <c r="B123" i="11"/>
  <c r="C124" i="11"/>
  <c r="E124" i="11" l="1"/>
  <c r="C125" i="11"/>
  <c r="B124" i="11"/>
  <c r="H124" i="11"/>
  <c r="G124" i="11"/>
  <c r="F124" i="11"/>
  <c r="D124" i="11"/>
  <c r="F125" i="11" l="1"/>
  <c r="C126" i="11"/>
  <c r="B125" i="11"/>
  <c r="H125" i="11"/>
  <c r="G125" i="11"/>
  <c r="E125" i="11"/>
  <c r="D125" i="11"/>
  <c r="G126" i="11" l="1"/>
  <c r="E126" i="11"/>
  <c r="D126" i="11"/>
  <c r="B126" i="11"/>
  <c r="H126" i="11"/>
  <c r="F126" i="11"/>
</calcChain>
</file>

<file path=xl/sharedStrings.xml><?xml version="1.0" encoding="utf-8"?>
<sst xmlns="http://schemas.openxmlformats.org/spreadsheetml/2006/main" count="1332" uniqueCount="352">
  <si>
    <t>Example 1</t>
  </si>
  <si>
    <t>Fund #</t>
  </si>
  <si>
    <t>Fund Name</t>
  </si>
  <si>
    <t>Equipment</t>
  </si>
  <si>
    <t>Lease Contract Date</t>
  </si>
  <si>
    <t>Lease Term End Date</t>
  </si>
  <si>
    <t xml:space="preserve">Useful Life of Leased Asset </t>
  </si>
  <si>
    <t>monthly</t>
  </si>
  <si>
    <t>advance</t>
  </si>
  <si>
    <t>Lease Asset Description</t>
  </si>
  <si>
    <t>Lease Asset</t>
  </si>
  <si>
    <t>Lease Receivable</t>
  </si>
  <si>
    <t>Lease Liability</t>
  </si>
  <si>
    <t>Prepayments (if applicable) ($)</t>
  </si>
  <si>
    <t>Variable payment % index or rate (if applicable)</t>
  </si>
  <si>
    <t>Lease receivable + prepayments</t>
  </si>
  <si>
    <t>Lease Payments ($)</t>
  </si>
  <si>
    <t>Lease asset amortization</t>
  </si>
  <si>
    <t>Cash</t>
  </si>
  <si>
    <t>Payment Frequency (monthly, annual, other)</t>
  </si>
  <si>
    <t>n/a</t>
  </si>
  <si>
    <t>Number of Total Payments</t>
  </si>
  <si>
    <t>Payment Amount (enter as a
negative because payment is going out; if a portion of your payment is for executory costs such as maintenance, taxes, or insurance, then exclude that portion from the amount you input here.)</t>
  </si>
  <si>
    <t>Present Value</t>
  </si>
  <si>
    <t>Future Value - Leave as 0</t>
  </si>
  <si>
    <t>Executory Costs (enter as a positive number; input 0 if no part of your payment goes towards executory costs.)</t>
  </si>
  <si>
    <t>Number of Payments per Year</t>
  </si>
  <si>
    <t>Enter 1 if payment is up front, or 0 if payment is at the end of the service period.</t>
  </si>
  <si>
    <t xml:space="preserve"> </t>
  </si>
  <si>
    <t>Date of Payment</t>
  </si>
  <si>
    <t>Payment #</t>
  </si>
  <si>
    <t>Maintenance Fee</t>
  </si>
  <si>
    <t>Fixed Payments</t>
  </si>
  <si>
    <t>Variable payments fixed in substance</t>
  </si>
  <si>
    <t>Variable payments that depend on an index or rate</t>
  </si>
  <si>
    <t>Residual value guarantees</t>
  </si>
  <si>
    <t>Exercise price of purchase option reasonably certain to be exercised</t>
  </si>
  <si>
    <t>Termination penalties</t>
  </si>
  <si>
    <t>Less: Lease incentives</t>
  </si>
  <si>
    <t>Any other payments (reasonably certain to be exercised/required)</t>
  </si>
  <si>
    <t>Initial direct cost necessary to place the lease asset into service</t>
  </si>
  <si>
    <t>Residual value guarantee, reasonably certain required payments</t>
  </si>
  <si>
    <t>Less: Any incentives payable to the lessee</t>
  </si>
  <si>
    <t>Any payments received in advance from the lessee at or before the commencement of the lease term</t>
  </si>
  <si>
    <t xml:space="preserve">A contract that conveys control of the right to use another entity’s nonfinancial asset (the underlying asset) as specified by the contract for a period of time in an exchange or exchange-like transaction. </t>
  </si>
  <si>
    <t>b. Exemption: nonexchange transactions such as an asset for nominal amount of money.</t>
  </si>
  <si>
    <t>GASB 87 Statement does not apply to: (GASB 87, ¶8a-f)</t>
  </si>
  <si>
    <t xml:space="preserve">a. Leases of intangible assets, including rights to explore for or to exploit natural resources such as oil, gas, and minerals and similar nonregenerative resources; licensing contracts for items such as motion picture films, video recordings, plays, manuscripts, patents, and copyrights; and licensing contracts for computer software. In sublease transactions, however, this Statement does apply to the intangible right-to use assets that are created by the original leases of tangible underlying assets. </t>
  </si>
  <si>
    <t>b. Leases of biological assets, including timber, living plants, and living animals.</t>
  </si>
  <si>
    <t xml:space="preserve">c. Leases of inventory. </t>
  </si>
  <si>
    <t>d. Contracts that meet the definition of a service concession arrangement in paragraph 4 of Statement No. 60, Accounting and Financial Reporting for Service Concession Arrangements.</t>
  </si>
  <si>
    <t>e. Leases in which the underlying asset is financed with outstanding conduit debt, unless both the underlying asset and the conduit debt are reported by the lessor.</t>
  </si>
  <si>
    <t>f. Supply contracts, such as power purchase agreements.</t>
  </si>
  <si>
    <t xml:space="preserve">A short-term lease is a lease that, at the commencement of the lease term, has a maximum possible term under the lease contract of 12 months (or less), including any options to extend, regardless of their probability of being exercised. For a lease that is cancelable by either the lessee or the lessor, such as a rolling month-to-month lease or a year-to-year lease, the maximum possible term is the noncancelable period, including any notice periods. </t>
  </si>
  <si>
    <t>Lease Term: (GASB 87, ¶12)</t>
  </si>
  <si>
    <t>The lease term is the period during which a lessee has a noncancelable right to use an underlying asset (referred to as the noncancelable period), plus the following periods, if applicable:
a. Periods covered by a lessee’s option to extend the lease if it is reasonably certain, based on all relevant factors, that the lessee will exercise that option
b. Periods covered by a lessee’s option to terminate the lease if it is reasonably certain, based on all relevant factors, that the lessee will not exercise that option
c. Periods covered by a lessor’s option to extend the lease if it is reasonably certain, based on all relevant factors, that the lessor will exercise that option
d. Periods covered by a lessor’s option to terminate the lease if it is reasonably certain, based on all relevant factors, that the lessor will not exercise that option</t>
  </si>
  <si>
    <t>e. Exemption: Periods where both the lessee and the lessor have the option to terminate the lease without permission from the other party, month to month leases, short-term leases that have a maximum possible term under the lease contract of 12 months or less.</t>
  </si>
  <si>
    <r>
      <t>f. </t>
    </r>
    <r>
      <rPr>
        <b/>
        <u/>
        <sz val="11"/>
        <color theme="1"/>
        <rFont val="Calibri"/>
        <family val="2"/>
        <scheme val="minor"/>
      </rPr>
      <t>Fiscal funding clause</t>
    </r>
    <r>
      <rPr>
        <sz val="11"/>
        <color theme="1"/>
        <rFont val="Calibri"/>
        <family val="2"/>
        <scheme val="minor"/>
      </rPr>
      <t xml:space="preserve"> only if reasonably certain the clause will be executed.</t>
    </r>
  </si>
  <si>
    <t>Lease-Leaseback Transaction: (GASB 87, ¶87)</t>
  </si>
  <si>
    <t xml:space="preserve">In a lease-leaseback transaction, an asset is leased by one party (first party) to another party and then leased back to the first party. The leaseback may involve an additional asset (such as leasing a school building that has been constructed by a developer on land owned by and leased back to a school district) or only a portion of the original asset (such as leasing back only one floor of a building to the owner). A lease-leaseback transaction should be accounted for as a net transaction. Both parties to a lease-leaseback transaction should disclose the amounts of the lease and the leaseback separately in the notes to financial statements. </t>
  </si>
  <si>
    <t>The lessee and lessor should account for an amendment during the reporting period resulting in a decrease in the lessee’s right to use the underlying asset (for example, the lease term is shortened or the number of underlying assets is reduced) as a partial or full lease termination.</t>
  </si>
  <si>
    <t>Sale-Leaseback: (GASB 87, ¶82-86)</t>
  </si>
  <si>
    <t xml:space="preserve">Sale-leaseback transactions involve the sale of an underlying asset by the owner and a lease of the property back to the seller (original owner). Requires the sale transaction to occur, otherwise the transaction should be accounted for as a borrowing activity by the seller-lessee and a lending activity by the buyer-lessor. </t>
  </si>
  <si>
    <t>a. Economic resources measurement focus requires the sale and leaseback are treated as two separate transactions and the difference between is a deferred inflow or outflow of resources which will be recognized over the life of the lease asset.</t>
  </si>
  <si>
    <t>Contracts that transfer ownership: (GASB 87, ¶19)</t>
  </si>
  <si>
    <t xml:space="preserve">A contract that (a) transfers ownership of the underlying asset to the lessee by the end of the contract and (b) does not contain termination options, but that may contain a fiscal funding or cancellation clause that is not reasonably certain of being exercised, should be reported as a financed purchase of the underlying asset by the lessee or sale of the asset by the lessor. </t>
  </si>
  <si>
    <t>Contracts with Multiple components: (GASB 87, ¶63-68)</t>
  </si>
  <si>
    <t xml:space="preserve">The contract contains a lease component and a non-lease component or a lease that contains multiple underlying assets </t>
  </si>
  <si>
    <t xml:space="preserve">a. If either the contracts are negotiated as a package with a single objective or the amount of consideration to be paid in one contract depends on the price or performance of the other contract, then these contracts should be considered the same contract and evaluated as a contract with multiple components </t>
  </si>
  <si>
    <t xml:space="preserve">Lease Modifications and Terminations may amend the existing lease during the lease contract. </t>
  </si>
  <si>
    <t>b. Lease contract modification should be treated as a new lease if it meets both criteria below:</t>
  </si>
  <si>
    <t>i.      The lease modification gives the lessee an additional lease asset not included in the original lease and</t>
  </si>
  <si>
    <t>ii.      the increase in lease payments for the additional lease asset does not appear unreasonable based on terms amended and professional judgement.</t>
  </si>
  <si>
    <t>Subleases: (GASB 87, ¶80-81)</t>
  </si>
  <si>
    <t>A sublease involves three parties: the original lessor, the original lessee (who also is the lessor in the sublease), and the new lessee. The original lessor should continue to apply the general lessor guidance. The government that is the original lessee and becomes the lessor in the sublease should account for the original lease and the sublease as two separate transactions, as a lessee and a lessor, respectively. Those two separate transactions should not be offset against one another. The new lessee should apply the general lessee guidance.</t>
  </si>
  <si>
    <t>Intra-Entity Leases: (GASB 87, ¶88-89)</t>
  </si>
  <si>
    <t xml:space="preserve">When the lessee or lessor is included as a blended component unit of the primary government, the reporting requirements of this Statement do not apply. Instead, when the lessor is a blended component unit, the debt and assets of the lessor should be reported as if they were the primary government’s debt and assets. For example, the capital assets leased from a blended component unit would be reported as capital assets, and related debt would be reported as a long-term liability in the reporting entity’s government-wide financial statements. The debt service activity of the lessor would be reported as a debt service activity of the reporting entity. With respect to leases with or between blended component units, for which eliminations are required, these eliminations should be made before the financial statements of the blended component units are aggregated with those of the primary government. The remaining cash payments between component units should be reported as inflows of resources and outflows of resources. </t>
  </si>
  <si>
    <t>Date of First Payment (m/d/yyyy)</t>
  </si>
  <si>
    <t>GASB Statement 87 website:</t>
  </si>
  <si>
    <t>Discount Rate %</t>
  </si>
  <si>
    <t>Discount Rate (x.xx%)</t>
  </si>
  <si>
    <t>First Payment Due Date (per lease contract)</t>
  </si>
  <si>
    <t>Local Government</t>
  </si>
  <si>
    <t>Present value of expected lease payments</t>
  </si>
  <si>
    <t>Depreciation Expense</t>
  </si>
  <si>
    <t>Lease payment</t>
  </si>
  <si>
    <t>Deferred inflow amortization</t>
  </si>
  <si>
    <t>Renewal Options, Purchase Options (if applicable)</t>
  </si>
  <si>
    <t>Termination or Cancellation Options 
(if applicable)</t>
  </si>
  <si>
    <t>Unique lease contract requirements
Comments</t>
  </si>
  <si>
    <t>Executory Costs (Additional costs included in the lease such as taxes, insurance, maintenance)</t>
  </si>
  <si>
    <t>Lease Payment Increases or
Initial Direct Cost 
(if applicable)</t>
  </si>
  <si>
    <t>Lease Payment Type
(pay in advance, in arrears)</t>
  </si>
  <si>
    <t>Lease Amortization Expense</t>
  </si>
  <si>
    <t>8 years</t>
  </si>
  <si>
    <t>Lease Asset Type - Right to Use</t>
  </si>
  <si>
    <t>BARS Account Number - Lease - Right to Use</t>
  </si>
  <si>
    <t>Entity's Reference or Contract #</t>
  </si>
  <si>
    <t>Present Value of Lease 
$</t>
  </si>
  <si>
    <t>LESSEE - General</t>
  </si>
  <si>
    <t>LESSEE - Example</t>
  </si>
  <si>
    <t>Account</t>
  </si>
  <si>
    <t>Description</t>
  </si>
  <si>
    <t>Fund</t>
  </si>
  <si>
    <t>Name</t>
  </si>
  <si>
    <t>of Activity</t>
  </si>
  <si>
    <t>Dr.</t>
  </si>
  <si>
    <t>Cr.</t>
  </si>
  <si>
    <t>No.</t>
  </si>
  <si>
    <t>Modified Accrual Basis of Accounting:</t>
  </si>
  <si>
    <t>xxx</t>
  </si>
  <si>
    <t>Accrual Basis of Accounting:</t>
  </si>
  <si>
    <t>Initial reporting</t>
  </si>
  <si>
    <t>Machinery &amp; Equip - Right to Use</t>
  </si>
  <si>
    <t>Leases Payable</t>
  </si>
  <si>
    <t>Allow for Amort - Mach &amp; Equip Right to Use</t>
  </si>
  <si>
    <t>LESSOR - General</t>
  </si>
  <si>
    <t>LESSOR - Example</t>
  </si>
  <si>
    <t>Leases Receivable (Lessor)</t>
  </si>
  <si>
    <t>Deferred Inflow of Resources - Leases</t>
  </si>
  <si>
    <t xml:space="preserve">Lease payment </t>
  </si>
  <si>
    <t>Lease Revenue</t>
  </si>
  <si>
    <t>Leases Revenue (Lessor)</t>
  </si>
  <si>
    <t>Capital Asset</t>
  </si>
  <si>
    <t>Machinery &amp; Equipment</t>
  </si>
  <si>
    <t>Subsequent reporting, payment month 2 (received)</t>
  </si>
  <si>
    <t>Deferred Inflow of Resources</t>
  </si>
  <si>
    <t>490600 - 660</t>
  </si>
  <si>
    <t>Water</t>
  </si>
  <si>
    <t>430500 - 835</t>
  </si>
  <si>
    <t>490600 - 650</t>
  </si>
  <si>
    <t>Lease payments - principal</t>
  </si>
  <si>
    <t>Leases payable</t>
  </si>
  <si>
    <t>Leases Interest Income (Lessor)</t>
  </si>
  <si>
    <t>Investment in General Capital Assets</t>
  </si>
  <si>
    <t>Ref #</t>
  </si>
  <si>
    <t>Present Value of Lease payments = Lease Asset</t>
  </si>
  <si>
    <t>The lease asset will not have the same balance as the lease liability as illustrated below:</t>
  </si>
  <si>
    <t>Lease Asset Balance</t>
  </si>
  <si>
    <t>Amount to be Provided - Other</t>
  </si>
  <si>
    <t>Amount to be Provided</t>
  </si>
  <si>
    <t>Lease expenditure - principle</t>
  </si>
  <si>
    <t>Lease expenditure - interest</t>
  </si>
  <si>
    <t>Lease Payments - Interest</t>
  </si>
  <si>
    <t>Deferred Inflows of Resources</t>
  </si>
  <si>
    <t>Lease Interest Income</t>
  </si>
  <si>
    <t>Depreciation for capital asset</t>
  </si>
  <si>
    <t>Investment in Capital Assets</t>
  </si>
  <si>
    <t>Amortization Allowance - Lease Asset</t>
  </si>
  <si>
    <t>Lease Interest Expense</t>
  </si>
  <si>
    <r>
      <rPr>
        <b/>
        <i/>
        <sz val="9"/>
        <rFont val="Arial"/>
        <family val="2"/>
      </rPr>
      <t>(Based of straight-line amortization)</t>
    </r>
    <r>
      <rPr>
        <b/>
        <sz val="10"/>
        <rFont val="Arial"/>
        <family val="2"/>
      </rPr>
      <t xml:space="preserve"> Monthly Amortization of Lease Asset</t>
    </r>
  </si>
  <si>
    <t>Lease payment - in advance</t>
  </si>
  <si>
    <t>Subsequent reporting, payment month 1 (if received in advance)</t>
  </si>
  <si>
    <t xml:space="preserve">Leases Receivable </t>
  </si>
  <si>
    <t>Lease payment - principle portion</t>
  </si>
  <si>
    <t>Lease payment - interest from discount rate</t>
  </si>
  <si>
    <t>Initial reporting &amp; Inception of new lease</t>
  </si>
  <si>
    <t>Inception of new lease</t>
  </si>
  <si>
    <t>430xxx - 9xx</t>
  </si>
  <si>
    <t>Other Financing Source</t>
  </si>
  <si>
    <t>Expenditure - Capital Outlay</t>
  </si>
  <si>
    <t>Allowance for Deprec - Machinery &amp; Equip</t>
  </si>
  <si>
    <t>Prior Period Adjustment</t>
  </si>
  <si>
    <t>Adjustment to Prior Years</t>
  </si>
  <si>
    <t>Convert existing capital asset</t>
  </si>
  <si>
    <t>Capital Lease Liability</t>
  </si>
  <si>
    <t>Lease Liability - Right to Use</t>
  </si>
  <si>
    <t>Capital Lease Agreement</t>
  </si>
  <si>
    <t>Existing balance</t>
  </si>
  <si>
    <t>Difference</t>
  </si>
  <si>
    <t>Present value of remaining lease payments</t>
  </si>
  <si>
    <t>LESSEE - Conversion of Existing Capital Asset</t>
  </si>
  <si>
    <t>LESSEE - Example Conversion of Capital Asset</t>
  </si>
  <si>
    <t>xxx   or</t>
  </si>
  <si>
    <t>LESSOR - Conversion of Existing Capital Asset</t>
  </si>
  <si>
    <t>LESSOR - Example of Conversion of Existing Capital Asset</t>
  </si>
  <si>
    <t>120xxx</t>
  </si>
  <si>
    <t>Other Receivables</t>
  </si>
  <si>
    <t>Convert existing capital lease liability</t>
  </si>
  <si>
    <t>Lease liability + prepayments + ancillary costs</t>
  </si>
  <si>
    <t>Allowance for Depreciation</t>
  </si>
  <si>
    <t>Capital Asset - Accumulated Deprec</t>
  </si>
  <si>
    <t xml:space="preserve">Allowance for Deprec - Machinery &amp; Equip </t>
  </si>
  <si>
    <t>Initial reporting of lease (If using Fund 9000)</t>
  </si>
  <si>
    <t>Initial reporting of lease (If using Fund 9500)</t>
  </si>
  <si>
    <t xml:space="preserve">General </t>
  </si>
  <si>
    <t>Land</t>
  </si>
  <si>
    <t>Lot 29 Block 32 GASB subdiv.</t>
  </si>
  <si>
    <t>annual</t>
  </si>
  <si>
    <t>Existing lease; remaining term 3 years</t>
  </si>
  <si>
    <t>Example 2</t>
  </si>
  <si>
    <t>Example 3</t>
  </si>
  <si>
    <t>Existing lease; remaining term 36 months</t>
  </si>
  <si>
    <t>Other Fin Source - Inception of Lease Agreement</t>
  </si>
  <si>
    <t>Convert existing capital asset (if using Fund 9000; capital asset values are assumptions )</t>
  </si>
  <si>
    <t>Convert existing capital lease liability (if using Fund 9500; capital lease agreement value is an assumption)</t>
  </si>
  <si>
    <t>Convert existing Capital Asset (capital asset values are assumptions)</t>
  </si>
  <si>
    <t>Convert existing capital lease liability (capital lease agreement value is an assumption)</t>
  </si>
  <si>
    <t>Lease Term Start Date
 (per contract; Pre-Implementation)</t>
  </si>
  <si>
    <t>Lease Term Start Date
 (At Implementation date - 7/1/2021)</t>
  </si>
  <si>
    <t>Lease Term (number of payment periods per contract)</t>
  </si>
  <si>
    <t>Lease Term (number of payment periods remaining)</t>
  </si>
  <si>
    <t>Deferred Inflow of Resources - Other</t>
  </si>
  <si>
    <t>Deferred Inflow of Resources -Leases</t>
  </si>
  <si>
    <t>Lessee's Perspective</t>
  </si>
  <si>
    <t>Lessor's Perspective</t>
  </si>
  <si>
    <t>Payment Amount-Received</t>
  </si>
  <si>
    <t>Interest Expense</t>
  </si>
  <si>
    <t>Interest Income</t>
  </si>
  <si>
    <t>Reduction of Receivable</t>
  </si>
  <si>
    <t>Amortization Expense</t>
  </si>
  <si>
    <t>Amortization Income</t>
  </si>
  <si>
    <t>Lease Receivable Balance</t>
  </si>
  <si>
    <t>Deferred Inflows Balance</t>
  </si>
  <si>
    <t>Total Expense</t>
  </si>
  <si>
    <t>Other Deferred Inflows of Resources</t>
  </si>
  <si>
    <t>Reduction of Payable</t>
  </si>
  <si>
    <t>Lease Payable Balance</t>
  </si>
  <si>
    <t>Enter Values (in yellow cells)</t>
  </si>
  <si>
    <t>Life of Lease</t>
  </si>
  <si>
    <t>Lease Amortization Schedule</t>
  </si>
  <si>
    <t>Payment Amount-
Paid</t>
  </si>
  <si>
    <t>Total 
Income</t>
  </si>
  <si>
    <t>Subsequent reporting, payment 2</t>
  </si>
  <si>
    <t>Lease payment - principle portion in advance</t>
  </si>
  <si>
    <t>Lease Amortization Expenditure</t>
  </si>
  <si>
    <t>Lease payments - interest</t>
  </si>
  <si>
    <t>Subsequent reporting, payment 1 (if paid in advance)</t>
  </si>
  <si>
    <t xml:space="preserve">Subsequent reporting, payment 2 </t>
  </si>
  <si>
    <t>Subsequent reporting, payment 1 (if received in advance)</t>
  </si>
  <si>
    <t>Subsequent reporting, payment 2 received</t>
  </si>
  <si>
    <t>Subsequent reporting, amortization of lease asset</t>
  </si>
  <si>
    <t>Subsequent reporting, amortization of deferred inflow</t>
  </si>
  <si>
    <t xml:space="preserve">Subsequent reporting, amortization of deferred inflow (based on straight-line amortization) </t>
  </si>
  <si>
    <t>Subsequent reporting, amortization of deferred inflow (based on straight-line amortization over life lease)</t>
  </si>
  <si>
    <t>Depreciation of capital asset (same as before the lease)</t>
  </si>
  <si>
    <t>Depreciation of capital asset</t>
  </si>
  <si>
    <t>Depreciation of capital asset (same as before the lease, depreciation value is an assumption)</t>
  </si>
  <si>
    <t>Re-established capital asset balance</t>
  </si>
  <si>
    <t>Convert existing capital lease receivable; reestablish capital asset (existing receivable and deferred inflow values are assumptions)</t>
  </si>
  <si>
    <t>Convert existing capital lease receivable; reestablish capital asset</t>
  </si>
  <si>
    <t>Depreciation of reestablished capital asset</t>
  </si>
  <si>
    <t>Reestablish capital asset</t>
  </si>
  <si>
    <t>Reestablish capital asset (If using Fund 9000)</t>
  </si>
  <si>
    <t>Depreciation of reestablished capital asset (depreciation value an assumption)</t>
  </si>
  <si>
    <t>Amount to be provided - other</t>
  </si>
  <si>
    <t>510400 - 830</t>
  </si>
  <si>
    <t>*cash receipting</t>
  </si>
  <si>
    <t>*claims process</t>
  </si>
  <si>
    <t>*initial jv entry</t>
  </si>
  <si>
    <t xml:space="preserve">Type of </t>
  </si>
  <si>
    <t>Entry</t>
  </si>
  <si>
    <t>*jv entry</t>
  </si>
  <si>
    <t>*FYE jv entry</t>
  </si>
  <si>
    <t>*FYE AFR: GW Conversion: GCAAG to OP conversion worksheet</t>
  </si>
  <si>
    <t>*monthly jv entry</t>
  </si>
  <si>
    <t>Depreciation expense</t>
  </si>
  <si>
    <t>4xxxxx-830</t>
  </si>
  <si>
    <t>*monthly jv</t>
  </si>
  <si>
    <t xml:space="preserve">Machinery &amp; Equip </t>
  </si>
  <si>
    <t>Prior period adjustment</t>
  </si>
  <si>
    <t>510400-830 or 4xxxxx - 830</t>
  </si>
  <si>
    <t>22xxxx</t>
  </si>
  <si>
    <t>*FYE AFR: Remove capital outlay on OP Conversion worksheet</t>
  </si>
  <si>
    <t>Amount to be provided - Other</t>
  </si>
  <si>
    <t>FYE reporting of lease (If using Fund 9500) - reduce leases payable by principal payments</t>
  </si>
  <si>
    <t>Total of lease principal payments</t>
  </si>
  <si>
    <t>FYE reporting, amortization of lease asset (based on straight-line amortization if using Fund 9000)</t>
  </si>
  <si>
    <t>FYE reporting of lease payable (If using Fund 9500) - reduce leases payable by principal payments</t>
  </si>
  <si>
    <r>
      <t xml:space="preserve">Subsequent reporting, </t>
    </r>
    <r>
      <rPr>
        <b/>
        <u/>
        <sz val="12"/>
        <color rgb="FFC00000"/>
        <rFont val="Calibri"/>
        <family val="2"/>
        <scheme val="minor"/>
      </rPr>
      <t>annua</t>
    </r>
    <r>
      <rPr>
        <b/>
        <sz val="12"/>
        <color rgb="FFC00000"/>
        <rFont val="Calibri"/>
        <family val="2"/>
        <scheme val="minor"/>
      </rPr>
      <t>l amortization of lease asset (based on straight-line amortization if using Fund 9000)</t>
    </r>
  </si>
  <si>
    <t>*FYE AFR: GW Conversion: GLTDAG to OP conversion worksheet</t>
  </si>
  <si>
    <r>
      <t xml:space="preserve">Subsequent reporting, </t>
    </r>
    <r>
      <rPr>
        <b/>
        <u/>
        <sz val="12"/>
        <color rgb="FFC00000"/>
        <rFont val="Calibri"/>
        <family val="2"/>
        <scheme val="minor"/>
      </rPr>
      <t>annua</t>
    </r>
    <r>
      <rPr>
        <b/>
        <sz val="12"/>
        <color rgb="FFC00000"/>
        <rFont val="Calibri"/>
        <family val="2"/>
        <scheme val="minor"/>
      </rPr>
      <t>l amortization of lease asset (based on straight-line amortization)</t>
    </r>
  </si>
  <si>
    <t>* initial jv entry</t>
  </si>
  <si>
    <t xml:space="preserve">*cash receipting </t>
  </si>
  <si>
    <t xml:space="preserve">GCAAG entry when preparing the Annual Financial Report </t>
  </si>
  <si>
    <t>OP Conversion when preparing the Annual Financial Report</t>
  </si>
  <si>
    <t>GCAAG entry when preparing the Annual Financial Report</t>
  </si>
  <si>
    <t>*FYE AFR entry</t>
  </si>
  <si>
    <t>GASB 87 - LGs Lease Inventory - 2021-V.1</t>
  </si>
  <si>
    <t>*A contract conveys control of the right to use the asset when the lessee is provided both:</t>
  </si>
  <si>
    <t>1. The right to determine the nature and manner of use of the asset, and</t>
  </si>
  <si>
    <t>2. The right to obtain service level capacity from the use of the asset.</t>
  </si>
  <si>
    <t>**Fixed payments are established as specific dollar amounts in the lease contract, and the lessee is obligated to make them.</t>
  </si>
  <si>
    <t>Variable fixed in substance payments are minimum guarantee amounts or portions of variable payments that can be reliably measured because they are not dependent upon events or transactions that have not occurred.</t>
  </si>
  <si>
    <t>***Free rent or dollar leases do not qualify as an exchange or exchange-like transaction.</t>
  </si>
  <si>
    <t>A permanent easement or other leases that last indefinitely without cancellation options do not meet the period of time criterion.</t>
  </si>
  <si>
    <r>
      <rPr>
        <b/>
        <sz val="16"/>
        <rFont val="Arial"/>
        <family val="2"/>
      </rPr>
      <t>GASB Statement 87 Scope</t>
    </r>
    <r>
      <rPr>
        <b/>
        <sz val="12"/>
        <rFont val="Arial"/>
        <family val="2"/>
      </rPr>
      <t xml:space="preserve">
Purpose: </t>
    </r>
    <r>
      <rPr>
        <sz val="12"/>
        <rFont val="Arial"/>
        <family val="2"/>
      </rPr>
      <t>To help determine whether a contract is within the scope of GASB Statement No. 87</t>
    </r>
  </si>
  <si>
    <r>
      <rPr>
        <b/>
        <sz val="12"/>
        <rFont val="Arial Narrow"/>
        <family val="2"/>
      </rPr>
      <t>Type of Contract</t>
    </r>
  </si>
  <si>
    <r>
      <rPr>
        <b/>
        <sz val="12"/>
        <rFont val="Arial Narrow"/>
        <family val="2"/>
      </rPr>
      <t>Included?</t>
    </r>
  </si>
  <si>
    <r>
      <rPr>
        <b/>
        <sz val="12"/>
        <rFont val="Arial Narrow"/>
        <family val="2"/>
      </rPr>
      <t>GASB 87 Reference/Explanation</t>
    </r>
  </si>
  <si>
    <t>Biological assets (living plants, timber, animals)</t>
  </si>
  <si>
    <t>No</t>
  </si>
  <si>
    <t>Specifically excluded paragraph 8(b)</t>
  </si>
  <si>
    <t>Buildings &amp; Structures</t>
  </si>
  <si>
    <t>Yes</t>
  </si>
  <si>
    <t>Cell Towers</t>
  </si>
  <si>
    <t>Computer Software</t>
  </si>
  <si>
    <t>Specifically excluded paragraph 8(a)</t>
  </si>
  <si>
    <t>Computers</t>
  </si>
  <si>
    <t>Contracts that transfer ownership</t>
  </si>
  <si>
    <t>Report as a financed purchase per paragraph 19</t>
  </si>
  <si>
    <t>Copy Machines</t>
  </si>
  <si>
    <t>Equipment (postage, medical, etc.)</t>
  </si>
  <si>
    <t>Grazing leases</t>
  </si>
  <si>
    <t>Maybe</t>
  </si>
  <si>
    <t>Hunting permits</t>
  </si>
  <si>
    <t>Follow decision tree. Many of these leases may not meet the "conveys control of the right to use" criterion. See Implementation Guide No. 2019-3, Leases paragraph 4.2 regarding limited right-of-use. Also see paragraph 4.3 regarding hunting.</t>
  </si>
  <si>
    <t>Inventory</t>
  </si>
  <si>
    <t>Specifically excluded paragraph 8(c)</t>
  </si>
  <si>
    <t>Land used by a single entity</t>
  </si>
  <si>
    <t>Land used by multiple entities</t>
  </si>
  <si>
    <r>
      <rPr>
        <sz val="12"/>
        <rFont val="Arial"/>
        <family val="2"/>
      </rPr>
      <t>Follow decision tree. Many of these leases may not meet the "conveys control of the right to use" criterion. See Implementation Guide No.2019-3, Leases paragraph 4.3 and Implementation Guide No.2020-1, paragraph 4.6
regarding limited right-of-use.</t>
    </r>
  </si>
  <si>
    <t>Land Easements</t>
  </si>
  <si>
    <r>
      <rPr>
        <sz val="12"/>
        <rFont val="Arial"/>
        <family val="2"/>
      </rPr>
      <t>Follow decision tree. Many of these leases may not meet the "period of time" or “exchange or exchange-like
transaction” criteria. See Implementation Guide No.2019-3,
Leases paragraph 4.5 regarding easements.</t>
    </r>
  </si>
  <si>
    <t>Machinery</t>
  </si>
  <si>
    <t>Mining (rights to explore for or to exploit natural resources such as oil, gas, and minerals)</t>
  </si>
  <si>
    <t>Patents and Copyrights</t>
  </si>
  <si>
    <t>Right-of-Way</t>
  </si>
  <si>
    <t>Follow decision tree. Many of these leases may not meet the "conveys control of the right to use" criterion. See Implementation Guide No.2019-3, Leases paragraph 4.2 regarding limited right-of-use.</t>
  </si>
  <si>
    <t>Road Use Permits</t>
  </si>
  <si>
    <t>Many of these leases may not meet the "conveys control of the right to use" criterion. See Implementation Guide No.2019-3, Leases paragraph 4.2 regarding limited right-of-use.</t>
  </si>
  <si>
    <t>Service Concession Arrangements</t>
  </si>
  <si>
    <r>
      <rPr>
        <sz val="12"/>
        <rFont val="Arial"/>
        <family val="2"/>
      </rPr>
      <t>Specifically excluded paragraph 8(d), account for
under GASB No. 60</t>
    </r>
  </si>
  <si>
    <r>
      <rPr>
        <b/>
        <sz val="12"/>
        <rFont val="Arial"/>
        <family val="2"/>
      </rPr>
      <t>Supply contracts (power purchase
agreements)</t>
    </r>
  </si>
  <si>
    <t>Specifically excluded paragraph 8(f)</t>
  </si>
  <si>
    <t>Vehicles</t>
  </si>
  <si>
    <t>Follow decision tree.</t>
  </si>
  <si>
    <t>Chevrolet Red Dump Truck</t>
  </si>
  <si>
    <t>Ford Blue Dump Truck</t>
  </si>
  <si>
    <t>Present Value (PV) Computation for Lessees (GASB 87, ¶21, ¶30 )</t>
  </si>
  <si>
    <t>Present Value (PV) Computation for Lessors (GASB 87, ¶44, ¶53)</t>
  </si>
  <si>
    <t>Lease (GASB 87, ¶4)</t>
  </si>
  <si>
    <t>Exchange or exchange like transaction (GASB 87, ¶4)</t>
  </si>
  <si>
    <t xml:space="preserve">a. The transaction is one where the values exchanged are fairly equal in value. </t>
  </si>
  <si>
    <t>Short-Term Lease: (GASB 87,¶16)</t>
  </si>
  <si>
    <t>Lease Incentives (GASB 87, ¶61-62)</t>
  </si>
  <si>
    <t>b. A concession granted to the lessee. (reimbursement of lease costs, rent holiday, reduction of interest or principal charges by the lessor)</t>
  </si>
  <si>
    <t>a. Payments made to, or on behalf of, the lessee for which the lessee has the right to offset its obligations to the lessor, or</t>
  </si>
  <si>
    <t>Lease Terminations: (GASB 87, ¶77-79)</t>
  </si>
  <si>
    <t>a. A lease contract with a non-lease component should be accounted as separate contracts.</t>
  </si>
  <si>
    <t>b. A lease contract with multiple underlying assets where the assets have different lease terms treat should be treated as separate lease contracts.</t>
  </si>
  <si>
    <t>i. Exception: if the contract does not include prices for individual components or if the prices appear unreasonable, use professional judgement based on observable information or treat as single lease. (GASB 87, ¶67)</t>
  </si>
  <si>
    <t>Contract Combinations: (GASB 87, ¶69-70)</t>
  </si>
  <si>
    <r>
      <rPr>
        <sz val="11"/>
        <rFont val="Calibri"/>
        <family val="2"/>
        <scheme val="minor"/>
      </rPr>
      <t>Contract Combinations</t>
    </r>
    <r>
      <rPr>
        <sz val="11"/>
        <color theme="1"/>
        <rFont val="Calibri"/>
        <family val="2"/>
        <scheme val="minor"/>
      </rPr>
      <t xml:space="preserve"> are when multiple contracts are entered at or near the same time with the same counterparty. </t>
    </r>
  </si>
  <si>
    <t>Lease Modifications: (GASB 87, ¶71-76)</t>
  </si>
  <si>
    <t>a. An amendment should be considered a lease modification unless the right to use the underlying asset decreases, which then makes it a partial or full lease termination.</t>
  </si>
  <si>
    <t>c. If a modification does not meet these criteria, the lessee should account for modification by remeasuring the lease liability and asset.</t>
  </si>
  <si>
    <t>d. If a modification does not meet the criteria in b, then the lessor should account for the lease modification by remeasuring the lease receivable and adjusting the deferred inflow of resources.</t>
  </si>
  <si>
    <t>If the lessee purchases the underlying asset from the lessor, the termination should be accounted for by the reduction of existing liabilities and the right to use asset and the lessee should reclassify the asset to a capital asset.</t>
  </si>
  <si>
    <t xml:space="preserve">Follow decision tree. Many of these leases may not meet the "conveys control of the right to use" criterion. See Implementation Guide No. 2019-3, Leases paragraph 4.2 and 4.4 regarding limited right-of-use. </t>
  </si>
  <si>
    <t>Link to GASB #87</t>
  </si>
  <si>
    <t>Link to GASB #87 Implementation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</si>
</sst>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m/dd/yy;@"/>
    <numFmt numFmtId="165" formatCode="_(&quot;$&quot;* #,##0_);_(&quot;$&quot;* \(#,##0\);_(&quot;$&quot;* &quot;-&quot;??_);_(@_)"/>
    <numFmt numFmtId="166" formatCode="_(* #,##0.0_);_(* \(#,##0.0\);_(* &quot;-&quot;?_);_(@_)"/>
    <numFmt numFmtId="167" formatCode="0.000%"/>
    <numFmt numFmtId="168" formatCode="_(* #,##0_);_(* \(#,##0\);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1"/>
      <color rgb="FFFF0000"/>
      <name val="Calibri"/>
      <family val="2"/>
      <scheme val="minor"/>
    </font>
    <font>
      <sz val="10"/>
      <name val="Arial"/>
      <family val="2"/>
    </font>
    <font>
      <sz val="11"/>
      <name val="Arial Black"/>
      <family val="2"/>
    </font>
    <font>
      <b/>
      <sz val="10"/>
      <name val="Arial"/>
      <family val="2"/>
    </font>
    <font>
      <sz val="10"/>
      <name val="Arial"/>
      <family val="2"/>
    </font>
    <font>
      <b/>
      <u/>
      <sz val="11"/>
      <color theme="1"/>
      <name val="Calibri"/>
      <family val="2"/>
      <scheme val="minor"/>
    </font>
    <font>
      <b/>
      <u/>
      <sz val="11"/>
      <name val="Calibri"/>
      <family val="2"/>
      <scheme val="minor"/>
    </font>
    <font>
      <u/>
      <sz val="11"/>
      <color theme="1"/>
      <name val="Calibri"/>
      <family val="2"/>
      <scheme val="minor"/>
    </font>
    <font>
      <sz val="11"/>
      <name val="Calibri"/>
      <family val="2"/>
      <scheme val="minor"/>
    </font>
    <font>
      <b/>
      <sz val="16"/>
      <color theme="1"/>
      <name val="Calibri"/>
      <family val="2"/>
      <scheme val="minor"/>
    </font>
    <font>
      <sz val="16"/>
      <color theme="1"/>
      <name val="Calibri"/>
      <family val="2"/>
      <scheme val="minor"/>
    </font>
    <font>
      <sz val="8"/>
      <name val="Calibri"/>
      <family val="2"/>
      <scheme val="minor"/>
    </font>
    <font>
      <b/>
      <sz val="12"/>
      <color rgb="FFC00000"/>
      <name val="Calibri"/>
      <family val="2"/>
      <scheme val="minor"/>
    </font>
    <font>
      <sz val="11"/>
      <color rgb="FFC00000"/>
      <name val="Calibri"/>
      <family val="2"/>
      <scheme val="minor"/>
    </font>
    <font>
      <sz val="11"/>
      <name val="Arial"/>
      <family val="2"/>
    </font>
    <font>
      <b/>
      <u/>
      <sz val="12"/>
      <color theme="5" tint="-0.499984740745262"/>
      <name val="Calibri"/>
      <family val="2"/>
      <scheme val="minor"/>
    </font>
    <font>
      <b/>
      <i/>
      <sz val="9"/>
      <name val="Arial"/>
      <family val="2"/>
    </font>
    <font>
      <b/>
      <u/>
      <sz val="12"/>
      <color rgb="FFC00000"/>
      <name val="Calibri"/>
      <family val="2"/>
      <scheme val="minor"/>
    </font>
    <font>
      <sz val="12"/>
      <name val="Calibri"/>
      <family val="2"/>
      <scheme val="minor"/>
    </font>
    <font>
      <sz val="10"/>
      <color theme="1"/>
      <name val="Arial"/>
      <family val="2"/>
    </font>
    <font>
      <b/>
      <sz val="12"/>
      <name val="Arial"/>
      <family val="2"/>
    </font>
    <font>
      <sz val="12"/>
      <name val="Arial"/>
      <family val="2"/>
    </font>
    <font>
      <i/>
      <sz val="11"/>
      <name val="Calibri"/>
      <family val="2"/>
      <scheme val="minor"/>
    </font>
    <font>
      <sz val="10"/>
      <name val="Arial"/>
    </font>
    <font>
      <sz val="10"/>
      <color rgb="FF000000"/>
      <name val="Times New Roman"/>
      <family val="1"/>
    </font>
    <font>
      <b/>
      <sz val="16"/>
      <name val="Arial"/>
      <family val="2"/>
    </font>
    <font>
      <sz val="12"/>
      <name val="Arial Narrow"/>
      <family val="2"/>
    </font>
    <font>
      <b/>
      <sz val="12"/>
      <name val="Arial Narrow"/>
      <family val="2"/>
    </font>
    <font>
      <sz val="10"/>
      <color rgb="FF000000"/>
      <name val="Arial"/>
      <family val="2"/>
    </font>
    <font>
      <b/>
      <sz val="11"/>
      <color theme="4" tint="-0.249977111117893"/>
      <name val="Calibri"/>
      <family val="2"/>
      <scheme val="minor"/>
    </font>
    <font>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s>
  <borders count="2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3">
    <xf numFmtId="0" fontId="0" fillId="0" borderId="0"/>
    <xf numFmtId="0" fontId="3" fillId="0" borderId="0" applyNumberFormat="0" applyFill="0" applyBorder="0" applyAlignment="0" applyProtection="0"/>
    <xf numFmtId="164" fontId="1" fillId="0" borderId="2"/>
    <xf numFmtId="10" fontId="1" fillId="0" borderId="2"/>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0" fontId="9" fillId="0" borderId="0"/>
    <xf numFmtId="0" fontId="28" fillId="0" borderId="0"/>
    <xf numFmtId="0" fontId="29" fillId="0" borderId="0"/>
  </cellStyleXfs>
  <cellXfs count="236">
    <xf numFmtId="0" fontId="0" fillId="0" borderId="0" xfId="0"/>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2" fillId="3" borderId="3" xfId="0" applyFont="1" applyFill="1" applyBorder="1" applyAlignment="1">
      <alignment horizontal="center" vertical="center" wrapText="1"/>
    </xf>
    <xf numFmtId="0" fontId="0" fillId="0" borderId="0" xfId="0" applyAlignment="1"/>
    <xf numFmtId="0" fontId="2" fillId="3" borderId="2" xfId="0" applyFont="1" applyFill="1" applyBorder="1" applyAlignment="1">
      <alignment vertical="center" wrapText="1"/>
    </xf>
    <xf numFmtId="0" fontId="0" fillId="0" borderId="0" xfId="0" applyAlignment="1">
      <alignment horizontal="center"/>
    </xf>
    <xf numFmtId="14" fontId="0" fillId="0" borderId="0" xfId="0" applyNumberFormat="1" applyAlignment="1">
      <alignment horizontal="center"/>
    </xf>
    <xf numFmtId="0" fontId="0" fillId="0" borderId="0" xfId="0" applyFill="1"/>
    <xf numFmtId="10" fontId="0" fillId="0" borderId="0" xfId="0" applyNumberFormat="1" applyAlignment="1">
      <alignment horizontal="center"/>
    </xf>
    <xf numFmtId="165" fontId="0" fillId="0" borderId="0" xfId="4" applyNumberFormat="1" applyFont="1"/>
    <xf numFmtId="0" fontId="6" fillId="0" borderId="0" xfId="7"/>
    <xf numFmtId="1" fontId="6" fillId="0" borderId="0" xfId="7" applyNumberFormat="1" applyAlignment="1">
      <alignment horizontal="centerContinuous"/>
    </xf>
    <xf numFmtId="0" fontId="6" fillId="0" borderId="0" xfId="7" applyAlignment="1">
      <alignment horizontal="centerContinuous"/>
    </xf>
    <xf numFmtId="0" fontId="7" fillId="0" borderId="0" xfId="7" applyFont="1"/>
    <xf numFmtId="1" fontId="6" fillId="0" borderId="0" xfId="7" applyNumberFormat="1"/>
    <xf numFmtId="0" fontId="6" fillId="0" borderId="0" xfId="7" applyAlignment="1">
      <alignment textRotation="45"/>
    </xf>
    <xf numFmtId="1" fontId="6" fillId="0" borderId="0" xfId="7" applyNumberFormat="1" applyAlignment="1">
      <alignment wrapText="1"/>
    </xf>
    <xf numFmtId="0" fontId="8" fillId="0" borderId="0" xfId="7" applyFont="1" applyAlignment="1">
      <alignment horizontal="center"/>
    </xf>
    <xf numFmtId="1" fontId="6" fillId="0" borderId="6" xfId="7" applyNumberFormat="1" applyBorder="1" applyAlignment="1">
      <alignment wrapText="1"/>
    </xf>
    <xf numFmtId="44" fontId="6" fillId="0" borderId="0" xfId="7" applyNumberFormat="1"/>
    <xf numFmtId="0" fontId="10" fillId="0" borderId="0" xfId="0" applyFont="1"/>
    <xf numFmtId="0" fontId="5" fillId="0" borderId="0" xfId="0" applyFont="1" applyAlignment="1">
      <alignment horizontal="left" indent="2"/>
    </xf>
    <xf numFmtId="0" fontId="11" fillId="0" borderId="0" xfId="0" applyFont="1" applyAlignment="1">
      <alignment horizontal="left"/>
    </xf>
    <xf numFmtId="0" fontId="0" fillId="0" borderId="0" xfId="0" applyAlignment="1">
      <alignment vertical="top" wrapText="1"/>
    </xf>
    <xf numFmtId="0" fontId="12" fillId="0" borderId="0" xfId="0" applyFont="1"/>
    <xf numFmtId="44" fontId="0" fillId="0" borderId="0" xfId="4" applyFont="1"/>
    <xf numFmtId="167" fontId="0" fillId="0" borderId="0" xfId="6" applyNumberFormat="1" applyFont="1"/>
    <xf numFmtId="0" fontId="0" fillId="0" borderId="0" xfId="0" applyAlignment="1">
      <alignment horizontal="right"/>
    </xf>
    <xf numFmtId="14" fontId="6" fillId="3" borderId="0" xfId="7" applyNumberFormat="1" applyFill="1"/>
    <xf numFmtId="1" fontId="6" fillId="3" borderId="0" xfId="7" applyNumberFormat="1" applyFill="1"/>
    <xf numFmtId="44" fontId="6" fillId="3" borderId="0" xfId="7" applyNumberFormat="1" applyFill="1"/>
    <xf numFmtId="0" fontId="3" fillId="0" borderId="0" xfId="1"/>
    <xf numFmtId="1" fontId="9" fillId="0" borderId="0" xfId="7" applyNumberFormat="1" applyFont="1" applyAlignment="1">
      <alignment wrapText="1"/>
    </xf>
    <xf numFmtId="0" fontId="15" fillId="0" borderId="0" xfId="0" applyFont="1"/>
    <xf numFmtId="43" fontId="0" fillId="0" borderId="0" xfId="5" applyFont="1" applyBorder="1"/>
    <xf numFmtId="0" fontId="17" fillId="0" borderId="0" xfId="0" applyFont="1"/>
    <xf numFmtId="43" fontId="18" fillId="0" borderId="0" xfId="5" applyFont="1"/>
    <xf numFmtId="43" fontId="0" fillId="0" borderId="0" xfId="5" applyFont="1" applyBorder="1" applyAlignment="1">
      <alignment wrapText="1"/>
    </xf>
    <xf numFmtId="0" fontId="0" fillId="0" borderId="0" xfId="0" applyAlignment="1">
      <alignment horizontal="center" vertical="center"/>
    </xf>
    <xf numFmtId="0" fontId="0" fillId="0" borderId="0" xfId="0" applyAlignment="1">
      <alignment wrapText="1"/>
    </xf>
    <xf numFmtId="43" fontId="0" fillId="0" borderId="0" xfId="5" applyFont="1" applyAlignment="1">
      <alignment horizontal="center" vertical="center"/>
    </xf>
    <xf numFmtId="0" fontId="2" fillId="0" borderId="0" xfId="0" applyFont="1" applyAlignment="1">
      <alignment horizontal="center"/>
    </xf>
    <xf numFmtId="0" fontId="4" fillId="0" borderId="9" xfId="10" applyFont="1" applyBorder="1" applyAlignment="1">
      <alignment horizontal="center"/>
    </xf>
    <xf numFmtId="0" fontId="4" fillId="0" borderId="10" xfId="10" applyFont="1" applyBorder="1" applyAlignment="1">
      <alignment horizontal="center"/>
    </xf>
    <xf numFmtId="0" fontId="13" fillId="0" borderId="0" xfId="10" applyFont="1"/>
    <xf numFmtId="0" fontId="4" fillId="0" borderId="11" xfId="10" applyFont="1" applyBorder="1" applyAlignment="1">
      <alignment horizontal="center"/>
    </xf>
    <xf numFmtId="0" fontId="19" fillId="0" borderId="0" xfId="10" applyFont="1"/>
    <xf numFmtId="0" fontId="4" fillId="0" borderId="12" xfId="10" applyFont="1" applyBorder="1" applyAlignment="1">
      <alignment horizontal="center"/>
    </xf>
    <xf numFmtId="0" fontId="4" fillId="0" borderId="13" xfId="10" applyFont="1" applyBorder="1" applyAlignment="1">
      <alignment horizontal="center"/>
    </xf>
    <xf numFmtId="0" fontId="4" fillId="0" borderId="14" xfId="10" applyFont="1" applyBorder="1" applyAlignment="1">
      <alignment horizontal="center"/>
    </xf>
    <xf numFmtId="0" fontId="4" fillId="0" borderId="0" xfId="10" applyFont="1" applyAlignment="1">
      <alignment horizontal="center"/>
    </xf>
    <xf numFmtId="0" fontId="13" fillId="0" borderId="7" xfId="10" applyFont="1" applyBorder="1"/>
    <xf numFmtId="0" fontId="4" fillId="0" borderId="7" xfId="10" applyFont="1" applyBorder="1"/>
    <xf numFmtId="4" fontId="13" fillId="0" borderId="7" xfId="10" applyNumberFormat="1" applyFont="1" applyBorder="1"/>
    <xf numFmtId="0" fontId="13" fillId="0" borderId="7" xfId="10" applyFont="1" applyBorder="1" applyAlignment="1">
      <alignment horizontal="center"/>
    </xf>
    <xf numFmtId="0" fontId="13" fillId="0" borderId="15" xfId="10" applyFont="1" applyBorder="1"/>
    <xf numFmtId="0" fontId="4" fillId="0" borderId="15" xfId="10" applyFont="1" applyBorder="1"/>
    <xf numFmtId="4" fontId="13" fillId="0" borderId="15" xfId="10" applyNumberFormat="1" applyFont="1" applyBorder="1" applyAlignment="1">
      <alignment horizontal="center"/>
    </xf>
    <xf numFmtId="4" fontId="13" fillId="0" borderId="8" xfId="10" applyNumberFormat="1" applyFont="1" applyBorder="1" applyAlignment="1">
      <alignment horizontal="center"/>
    </xf>
    <xf numFmtId="0" fontId="13" fillId="0" borderId="15" xfId="10" applyFont="1" applyBorder="1" applyAlignment="1">
      <alignment horizontal="center"/>
    </xf>
    <xf numFmtId="0" fontId="13" fillId="0" borderId="2" xfId="10" applyFont="1" applyBorder="1"/>
    <xf numFmtId="0" fontId="4" fillId="0" borderId="2" xfId="10" applyFont="1" applyBorder="1"/>
    <xf numFmtId="4" fontId="13" fillId="0" borderId="2" xfId="10" applyNumberFormat="1" applyFont="1" applyBorder="1" applyAlignment="1">
      <alignment horizontal="center"/>
    </xf>
    <xf numFmtId="4" fontId="13" fillId="0" borderId="3" xfId="10" applyNumberFormat="1" applyFont="1" applyBorder="1" applyAlignment="1">
      <alignment horizontal="center"/>
    </xf>
    <xf numFmtId="0" fontId="13" fillId="0" borderId="2" xfId="10" applyFont="1" applyBorder="1" applyAlignment="1">
      <alignment horizontal="center"/>
    </xf>
    <xf numFmtId="0" fontId="13" fillId="0" borderId="0" xfId="10" applyFont="1" applyAlignment="1">
      <alignment horizontal="center"/>
    </xf>
    <xf numFmtId="0" fontId="4" fillId="0" borderId="0" xfId="10" applyFont="1"/>
    <xf numFmtId="4" fontId="13" fillId="0" borderId="0" xfId="10" applyNumberFormat="1" applyFont="1"/>
    <xf numFmtId="0" fontId="17" fillId="0" borderId="7" xfId="0" applyFont="1" applyBorder="1"/>
    <xf numFmtId="0" fontId="4" fillId="0" borderId="7" xfId="10" applyFont="1" applyBorder="1" applyAlignment="1">
      <alignment horizontal="center"/>
    </xf>
    <xf numFmtId="0" fontId="13" fillId="0" borderId="15" xfId="10" applyFont="1" applyBorder="1" applyAlignment="1">
      <alignment horizontal="left"/>
    </xf>
    <xf numFmtId="0" fontId="13" fillId="0" borderId="2" xfId="10" applyFont="1" applyBorder="1" applyAlignment="1">
      <alignment horizontal="left"/>
    </xf>
    <xf numFmtId="0" fontId="0" fillId="0" borderId="2" xfId="0" applyBorder="1" applyAlignment="1">
      <alignment horizontal="center"/>
    </xf>
    <xf numFmtId="43" fontId="0" fillId="0" borderId="2" xfId="5" applyFont="1" applyBorder="1"/>
    <xf numFmtId="43" fontId="0" fillId="0" borderId="2" xfId="5" applyFont="1" applyBorder="1" applyAlignment="1">
      <alignment wrapText="1"/>
    </xf>
    <xf numFmtId="0" fontId="0" fillId="0" borderId="2" xfId="0" applyBorder="1"/>
    <xf numFmtId="4" fontId="13" fillId="0" borderId="8" xfId="10" applyNumberFormat="1" applyFont="1" applyBorder="1"/>
    <xf numFmtId="4" fontId="13" fillId="0" borderId="2" xfId="10" applyNumberFormat="1" applyFont="1" applyBorder="1"/>
    <xf numFmtId="4" fontId="13" fillId="0" borderId="15" xfId="10" applyNumberFormat="1" applyFont="1" applyFill="1" applyBorder="1" applyAlignment="1">
      <alignment horizontal="center"/>
    </xf>
    <xf numFmtId="4" fontId="13" fillId="0" borderId="8" xfId="10" applyNumberFormat="1" applyFont="1" applyFill="1" applyBorder="1" applyAlignment="1">
      <alignment horizontal="center"/>
    </xf>
    <xf numFmtId="4" fontId="13" fillId="0" borderId="2" xfId="10" applyNumberFormat="1" applyFont="1" applyFill="1" applyBorder="1" applyAlignment="1">
      <alignment horizontal="center"/>
    </xf>
    <xf numFmtId="4" fontId="13" fillId="0" borderId="3" xfId="10" applyNumberFormat="1" applyFont="1" applyFill="1" applyBorder="1" applyAlignment="1">
      <alignment horizontal="center"/>
    </xf>
    <xf numFmtId="4" fontId="13" fillId="0" borderId="0" xfId="10" applyNumberFormat="1" applyFont="1" applyFill="1"/>
    <xf numFmtId="0" fontId="13" fillId="0" borderId="2" xfId="10" applyFont="1" applyFill="1" applyBorder="1" applyAlignment="1">
      <alignment horizontal="center"/>
    </xf>
    <xf numFmtId="0" fontId="13" fillId="0" borderId="15" xfId="10" applyFont="1" applyFill="1" applyBorder="1" applyAlignment="1">
      <alignment horizontal="center"/>
    </xf>
    <xf numFmtId="0" fontId="0" fillId="0" borderId="0" xfId="0" applyAlignment="1">
      <alignment horizontal="left" vertical="center"/>
    </xf>
    <xf numFmtId="0" fontId="8" fillId="0" borderId="0" xfId="7" applyFont="1" applyAlignment="1">
      <alignment horizontal="center" wrapText="1"/>
    </xf>
    <xf numFmtId="0" fontId="13" fillId="3" borderId="0" xfId="10" applyFont="1" applyFill="1" applyAlignment="1">
      <alignment horizontal="center"/>
    </xf>
    <xf numFmtId="0" fontId="13" fillId="3" borderId="0" xfId="10" applyFont="1" applyFill="1"/>
    <xf numFmtId="0" fontId="4" fillId="3" borderId="0" xfId="10" applyFont="1" applyFill="1"/>
    <xf numFmtId="4" fontId="13" fillId="3" borderId="0" xfId="10" applyNumberFormat="1" applyFont="1" applyFill="1"/>
    <xf numFmtId="0" fontId="13" fillId="0" borderId="0" xfId="10" applyFont="1" applyBorder="1" applyAlignment="1">
      <alignment horizontal="center"/>
    </xf>
    <xf numFmtId="0" fontId="13" fillId="0" borderId="0" xfId="10" applyFont="1" applyBorder="1" applyAlignment="1">
      <alignment horizontal="left"/>
    </xf>
    <xf numFmtId="0" fontId="4" fillId="0" borderId="0" xfId="10" applyFont="1" applyBorder="1"/>
    <xf numFmtId="4" fontId="13" fillId="0" borderId="0" xfId="10" applyNumberFormat="1" applyFont="1" applyBorder="1"/>
    <xf numFmtId="0" fontId="13" fillId="0" borderId="0" xfId="10" applyFont="1" applyBorder="1"/>
    <xf numFmtId="0" fontId="20" fillId="0" borderId="0" xfId="10" applyFont="1" applyAlignment="1">
      <alignment horizontal="left"/>
    </xf>
    <xf numFmtId="0" fontId="0" fillId="0" borderId="0" xfId="0" applyAlignment="1">
      <alignment wrapText="1"/>
    </xf>
    <xf numFmtId="0" fontId="0" fillId="0" borderId="7" xfId="0" applyBorder="1" applyAlignment="1">
      <alignment wrapText="1"/>
    </xf>
    <xf numFmtId="0" fontId="0" fillId="0" borderId="0" xfId="0" applyAlignment="1">
      <alignment wrapText="1"/>
    </xf>
    <xf numFmtId="0" fontId="13" fillId="0" borderId="7" xfId="10" applyFont="1" applyBorder="1" applyAlignment="1">
      <alignment horizontal="left"/>
    </xf>
    <xf numFmtId="4" fontId="13" fillId="0" borderId="7" xfId="10" applyNumberFormat="1" applyFont="1" applyBorder="1" applyAlignment="1">
      <alignment horizontal="center"/>
    </xf>
    <xf numFmtId="0" fontId="19" fillId="0" borderId="0" xfId="10" applyFont="1" applyBorder="1"/>
    <xf numFmtId="0" fontId="13" fillId="0" borderId="7" xfId="10" applyFont="1" applyFill="1" applyBorder="1"/>
    <xf numFmtId="0" fontId="4" fillId="0" borderId="7" xfId="10" applyFont="1" applyFill="1" applyBorder="1"/>
    <xf numFmtId="4" fontId="13" fillId="0" borderId="7" xfId="10" applyNumberFormat="1" applyFont="1" applyFill="1" applyBorder="1"/>
    <xf numFmtId="0" fontId="13" fillId="0" borderId="0" xfId="10" applyFont="1" applyFill="1"/>
    <xf numFmtId="0" fontId="13" fillId="0" borderId="7" xfId="10" applyFont="1" applyFill="1" applyBorder="1" applyAlignment="1">
      <alignment horizontal="center"/>
    </xf>
    <xf numFmtId="0" fontId="19" fillId="0" borderId="0" xfId="10" applyFont="1" applyFill="1"/>
    <xf numFmtId="0" fontId="13" fillId="0" borderId="15" xfId="10" applyFont="1" applyFill="1" applyBorder="1"/>
    <xf numFmtId="0" fontId="4" fillId="0" borderId="15" xfId="10" applyFont="1" applyFill="1" applyBorder="1"/>
    <xf numFmtId="0" fontId="13" fillId="0" borderId="2" xfId="10" applyFont="1" applyFill="1" applyBorder="1"/>
    <xf numFmtId="0" fontId="4" fillId="0" borderId="2" xfId="10" applyFont="1" applyFill="1" applyBorder="1"/>
    <xf numFmtId="0" fontId="20" fillId="0" borderId="0" xfId="10" applyFont="1" applyFill="1" applyAlignment="1">
      <alignment horizontal="left"/>
    </xf>
    <xf numFmtId="0" fontId="4" fillId="0" borderId="0" xfId="10" applyFont="1" applyFill="1" applyAlignment="1">
      <alignment horizontal="center"/>
    </xf>
    <xf numFmtId="0" fontId="13" fillId="0" borderId="0" xfId="10" applyFont="1" applyFill="1" applyAlignment="1">
      <alignment horizontal="center"/>
    </xf>
    <xf numFmtId="0" fontId="4" fillId="0" borderId="0" xfId="10" applyFont="1" applyFill="1"/>
    <xf numFmtId="4" fontId="13" fillId="0" borderId="0" xfId="10" applyNumberFormat="1" applyFont="1" applyBorder="1" applyAlignment="1">
      <alignment horizontal="center"/>
    </xf>
    <xf numFmtId="0" fontId="13" fillId="0" borderId="15" xfId="10" applyFont="1" applyFill="1" applyBorder="1" applyAlignment="1">
      <alignment horizontal="left"/>
    </xf>
    <xf numFmtId="0" fontId="13" fillId="0" borderId="2" xfId="10" applyFont="1" applyFill="1" applyBorder="1" applyAlignment="1">
      <alignment horizontal="left"/>
    </xf>
    <xf numFmtId="0" fontId="8" fillId="0" borderId="0" xfId="7" applyFont="1" applyAlignment="1">
      <alignment horizontal="center" wrapText="1"/>
    </xf>
    <xf numFmtId="0" fontId="23" fillId="0" borderId="0" xfId="10" applyFont="1" applyFill="1" applyAlignment="1">
      <alignment horizontal="left"/>
    </xf>
    <xf numFmtId="0" fontId="4" fillId="0" borderId="0" xfId="10" applyFont="1" applyFill="1" applyAlignment="1">
      <alignment horizontal="left"/>
    </xf>
    <xf numFmtId="0" fontId="17" fillId="0" borderId="7" xfId="0" applyFont="1" applyFill="1" applyBorder="1"/>
    <xf numFmtId="0" fontId="4" fillId="0" borderId="7" xfId="10" applyFont="1" applyFill="1" applyBorder="1" applyAlignment="1">
      <alignment horizontal="center"/>
    </xf>
    <xf numFmtId="0" fontId="13" fillId="0" borderId="0" xfId="10" applyFont="1" applyFill="1" applyBorder="1" applyAlignment="1">
      <alignment horizontal="left"/>
    </xf>
    <xf numFmtId="0" fontId="13" fillId="0" borderId="0" xfId="10" applyFont="1" applyFill="1" applyBorder="1"/>
    <xf numFmtId="0" fontId="4" fillId="0" borderId="0" xfId="10" applyFont="1" applyFill="1" applyBorder="1"/>
    <xf numFmtId="4" fontId="13" fillId="0" borderId="0" xfId="10" applyNumberFormat="1" applyFont="1" applyFill="1" applyBorder="1" applyAlignment="1">
      <alignment horizontal="center"/>
    </xf>
    <xf numFmtId="0" fontId="13" fillId="0" borderId="0" xfId="10" applyFont="1" applyFill="1" applyBorder="1" applyAlignment="1">
      <alignment horizontal="center"/>
    </xf>
    <xf numFmtId="43" fontId="18" fillId="0" borderId="0" xfId="5" applyFont="1" applyFill="1"/>
    <xf numFmtId="0" fontId="0" fillId="0" borderId="2" xfId="0" applyFill="1" applyBorder="1" applyAlignment="1">
      <alignment horizontal="center"/>
    </xf>
    <xf numFmtId="43" fontId="0" fillId="0" borderId="0" xfId="5" applyFont="1" applyFill="1" applyBorder="1"/>
    <xf numFmtId="0" fontId="0" fillId="0" borderId="0" xfId="0" applyAlignment="1">
      <alignment wrapText="1"/>
    </xf>
    <xf numFmtId="14" fontId="0" fillId="0" borderId="0" xfId="0" applyNumberFormat="1" applyFill="1" applyAlignment="1">
      <alignment horizontal="center"/>
    </xf>
    <xf numFmtId="44" fontId="6" fillId="0" borderId="0" xfId="7" applyNumberFormat="1" applyFill="1"/>
    <xf numFmtId="4" fontId="13" fillId="0" borderId="8" xfId="10" applyNumberFormat="1" applyFont="1" applyFill="1" applyBorder="1"/>
    <xf numFmtId="4" fontId="13" fillId="0" borderId="2" xfId="10" applyNumberFormat="1" applyFont="1" applyFill="1" applyBorder="1"/>
    <xf numFmtId="4" fontId="13" fillId="0" borderId="0" xfId="10" applyNumberFormat="1" applyFont="1" applyFill="1" applyBorder="1"/>
    <xf numFmtId="4" fontId="13" fillId="0" borderId="15" xfId="10" applyNumberFormat="1" applyFont="1" applyFill="1" applyBorder="1"/>
    <xf numFmtId="4" fontId="13" fillId="0" borderId="16" xfId="10" applyNumberFormat="1" applyFont="1" applyFill="1" applyBorder="1"/>
    <xf numFmtId="43" fontId="18" fillId="0" borderId="7" xfId="5" applyFont="1" applyFill="1" applyBorder="1"/>
    <xf numFmtId="43" fontId="18" fillId="0" borderId="7" xfId="5" applyFont="1" applyBorder="1"/>
    <xf numFmtId="0" fontId="0" fillId="0" borderId="0" xfId="0" applyFill="1" applyAlignment="1">
      <alignment horizontal="center"/>
    </xf>
    <xf numFmtId="0" fontId="17" fillId="0" borderId="0" xfId="0" applyFont="1" applyFill="1"/>
    <xf numFmtId="14" fontId="8" fillId="4" borderId="2" xfId="7" applyNumberFormat="1" applyFont="1" applyFill="1" applyBorder="1" applyAlignment="1">
      <alignment horizontal="center"/>
    </xf>
    <xf numFmtId="1" fontId="8" fillId="4" borderId="2" xfId="7" applyNumberFormat="1" applyFont="1" applyFill="1" applyBorder="1" applyAlignment="1">
      <alignment horizontal="center"/>
    </xf>
    <xf numFmtId="0" fontId="8" fillId="4" borderId="2" xfId="7" applyFont="1" applyFill="1" applyBorder="1" applyAlignment="1">
      <alignment horizontal="center" wrapText="1"/>
    </xf>
    <xf numFmtId="44" fontId="8" fillId="4" borderId="2" xfId="9" applyFont="1" applyFill="1" applyBorder="1" applyAlignment="1">
      <alignment horizontal="center" wrapText="1"/>
    </xf>
    <xf numFmtId="14" fontId="8" fillId="5" borderId="2" xfId="7" applyNumberFormat="1" applyFont="1" applyFill="1" applyBorder="1" applyAlignment="1">
      <alignment horizontal="center"/>
    </xf>
    <xf numFmtId="1" fontId="8" fillId="5" borderId="2" xfId="7" applyNumberFormat="1" applyFont="1" applyFill="1" applyBorder="1" applyAlignment="1">
      <alignment horizontal="center"/>
    </xf>
    <xf numFmtId="0" fontId="8" fillId="5" borderId="2" xfId="7" applyFont="1" applyFill="1" applyBorder="1" applyAlignment="1">
      <alignment horizontal="center" wrapText="1"/>
    </xf>
    <xf numFmtId="44" fontId="8" fillId="5" borderId="2" xfId="9" applyFont="1" applyFill="1" applyBorder="1" applyAlignment="1">
      <alignment horizontal="center" wrapText="1"/>
    </xf>
    <xf numFmtId="43" fontId="0" fillId="0" borderId="2" xfId="5" applyFont="1" applyFill="1" applyBorder="1"/>
    <xf numFmtId="0" fontId="8" fillId="0" borderId="0" xfId="7" applyFont="1" applyAlignment="1">
      <alignment horizontal="center" wrapText="1"/>
    </xf>
    <xf numFmtId="0" fontId="0" fillId="0" borderId="0" xfId="0" applyAlignment="1">
      <alignment wrapText="1"/>
    </xf>
    <xf numFmtId="166" fontId="6" fillId="6" borderId="2" xfId="7" applyNumberFormat="1" applyFont="1" applyFill="1" applyBorder="1" applyProtection="1">
      <protection locked="0"/>
    </xf>
    <xf numFmtId="10" fontId="24" fillId="6" borderId="2" xfId="8" applyNumberFormat="1" applyFont="1" applyFill="1" applyBorder="1" applyProtection="1">
      <protection locked="0"/>
    </xf>
    <xf numFmtId="44" fontId="24" fillId="6" borderId="2" xfId="9" applyFont="1" applyFill="1" applyBorder="1" applyProtection="1">
      <protection locked="0"/>
    </xf>
    <xf numFmtId="14" fontId="6" fillId="6" borderId="2" xfId="7" applyNumberFormat="1" applyFont="1" applyFill="1" applyBorder="1" applyProtection="1">
      <protection locked="0"/>
    </xf>
    <xf numFmtId="0" fontId="6" fillId="6" borderId="2" xfId="7" applyFont="1" applyFill="1" applyBorder="1" applyProtection="1">
      <protection locked="0"/>
    </xf>
    <xf numFmtId="1" fontId="6" fillId="6" borderId="2" xfId="7" applyNumberFormat="1" applyFont="1" applyFill="1" applyBorder="1" applyProtection="1">
      <protection locked="0"/>
    </xf>
    <xf numFmtId="1" fontId="8" fillId="6" borderId="5" xfId="7" applyNumberFormat="1" applyFont="1" applyFill="1" applyBorder="1" applyAlignment="1">
      <alignment horizontal="center"/>
    </xf>
    <xf numFmtId="44" fontId="8" fillId="3" borderId="5" xfId="7" applyNumberFormat="1" applyFont="1" applyFill="1" applyBorder="1"/>
    <xf numFmtId="44" fontId="6" fillId="3" borderId="2" xfId="7" applyNumberFormat="1" applyFont="1" applyFill="1" applyBorder="1"/>
    <xf numFmtId="0" fontId="0" fillId="0" borderId="7" xfId="0" applyFill="1" applyBorder="1" applyAlignment="1">
      <alignment wrapText="1"/>
    </xf>
    <xf numFmtId="43" fontId="0" fillId="0" borderId="2" xfId="5" applyFont="1" applyFill="1" applyBorder="1" applyAlignment="1">
      <alignment wrapText="1"/>
    </xf>
    <xf numFmtId="0" fontId="0" fillId="0" borderId="0" xfId="0" applyFill="1" applyAlignment="1">
      <alignment wrapText="1"/>
    </xf>
    <xf numFmtId="43" fontId="0" fillId="0" borderId="0" xfId="5" applyFont="1" applyFill="1" applyBorder="1" applyAlignment="1">
      <alignment wrapText="1"/>
    </xf>
    <xf numFmtId="0" fontId="13" fillId="0" borderId="17" xfId="10" applyFont="1" applyBorder="1" applyAlignment="1">
      <alignment horizontal="center"/>
    </xf>
    <xf numFmtId="0" fontId="13" fillId="0" borderId="18" xfId="10" applyFont="1" applyBorder="1" applyAlignment="1">
      <alignment horizontal="center"/>
    </xf>
    <xf numFmtId="0" fontId="13" fillId="3" borderId="0" xfId="10" applyFont="1" applyFill="1" applyBorder="1" applyAlignment="1">
      <alignment horizontal="center"/>
    </xf>
    <xf numFmtId="0" fontId="13" fillId="3" borderId="0" xfId="10" applyFont="1" applyFill="1" applyBorder="1"/>
    <xf numFmtId="0" fontId="4" fillId="3" borderId="0" xfId="10" applyFont="1" applyFill="1" applyBorder="1"/>
    <xf numFmtId="4" fontId="13" fillId="3" borderId="0" xfId="10" applyNumberFormat="1" applyFont="1" applyFill="1" applyBorder="1" applyAlignment="1">
      <alignment horizontal="center"/>
    </xf>
    <xf numFmtId="0" fontId="19" fillId="3" borderId="0" xfId="10" applyFont="1" applyFill="1"/>
    <xf numFmtId="0" fontId="17" fillId="0" borderId="0" xfId="0" applyFont="1" applyFill="1" applyBorder="1"/>
    <xf numFmtId="4" fontId="13" fillId="0" borderId="3" xfId="10" applyNumberFormat="1" applyFont="1" applyFill="1" applyBorder="1"/>
    <xf numFmtId="0" fontId="27" fillId="0" borderId="0" xfId="10" applyFont="1" applyFill="1"/>
    <xf numFmtId="168" fontId="13" fillId="0" borderId="0" xfId="5" applyNumberFormat="1" applyFont="1" applyFill="1"/>
    <xf numFmtId="168" fontId="19" fillId="0" borderId="0" xfId="5" applyNumberFormat="1" applyFont="1" applyFill="1"/>
    <xf numFmtId="0" fontId="26" fillId="0" borderId="0" xfId="11" applyFont="1"/>
    <xf numFmtId="0" fontId="28" fillId="0" borderId="0" xfId="11"/>
    <xf numFmtId="0" fontId="26" fillId="0" borderId="0" xfId="11" applyFont="1" applyAlignment="1">
      <alignment horizontal="left" indent="1"/>
    </xf>
    <xf numFmtId="0" fontId="29" fillId="0" borderId="0" xfId="12" applyAlignment="1">
      <alignment vertical="top" wrapText="1"/>
    </xf>
    <xf numFmtId="0" fontId="29" fillId="0" borderId="0" xfId="12" applyAlignment="1">
      <alignment horizontal="left" vertical="top"/>
    </xf>
    <xf numFmtId="0" fontId="32" fillId="4" borderId="20" xfId="12" applyFont="1" applyFill="1" applyBorder="1" applyAlignment="1">
      <alignment horizontal="left" vertical="top" wrapText="1"/>
    </xf>
    <xf numFmtId="0" fontId="29" fillId="0" borderId="0" xfId="12" applyAlignment="1">
      <alignment horizontal="left" wrapText="1"/>
    </xf>
    <xf numFmtId="0" fontId="25" fillId="0" borderId="21" xfId="12" applyFont="1" applyBorder="1" applyAlignment="1">
      <alignment horizontal="left" vertical="top" wrapText="1"/>
    </xf>
    <xf numFmtId="0" fontId="26" fillId="0" borderId="21" xfId="12" applyFont="1" applyBorder="1" applyAlignment="1">
      <alignment horizontal="left" vertical="top" wrapText="1"/>
    </xf>
    <xf numFmtId="0" fontId="29" fillId="0" borderId="0" xfId="12" applyAlignment="1">
      <alignment horizontal="left" vertical="center" wrapText="1"/>
    </xf>
    <xf numFmtId="0" fontId="33" fillId="0" borderId="21" xfId="12" applyFont="1" applyBorder="1" applyAlignment="1">
      <alignment horizontal="left" wrapText="1"/>
    </xf>
    <xf numFmtId="0" fontId="29" fillId="0" borderId="0" xfId="12" applyAlignment="1">
      <alignment horizontal="left" vertical="top" wrapText="1"/>
    </xf>
    <xf numFmtId="0" fontId="33" fillId="0" borderId="21" xfId="12" applyFont="1" applyBorder="1" applyAlignment="1">
      <alignment horizontal="left" vertical="top" wrapText="1"/>
    </xf>
    <xf numFmtId="0" fontId="34" fillId="0" borderId="0" xfId="0" applyFont="1" applyAlignment="1">
      <alignment horizontal="left" indent="2"/>
    </xf>
    <xf numFmtId="0" fontId="34" fillId="0" borderId="0" xfId="0" applyFont="1"/>
    <xf numFmtId="0" fontId="11" fillId="0" borderId="7" xfId="0" applyFont="1" applyBorder="1"/>
    <xf numFmtId="0" fontId="26" fillId="0" borderId="23" xfId="12" applyFont="1" applyBorder="1" applyAlignment="1">
      <alignment horizontal="left" vertical="top" wrapText="1"/>
    </xf>
    <xf numFmtId="0" fontId="33" fillId="0" borderId="22" xfId="12" applyFont="1" applyBorder="1" applyAlignment="1">
      <alignment horizontal="left" wrapText="1"/>
    </xf>
    <xf numFmtId="0" fontId="26" fillId="0" borderId="20" xfId="12" applyFont="1" applyBorder="1" applyAlignment="1">
      <alignment horizontal="left" vertical="top" wrapText="1"/>
    </xf>
    <xf numFmtId="0" fontId="35" fillId="0" borderId="2" xfId="0" applyFont="1" applyFill="1" applyBorder="1" applyAlignment="1">
      <alignment vertical="top" wrapText="1"/>
    </xf>
    <xf numFmtId="1" fontId="8" fillId="6" borderId="5" xfId="7" applyNumberFormat="1"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14" fontId="0" fillId="0" borderId="0" xfId="0" applyNumberFormat="1" applyFill="1" applyAlignment="1" applyProtection="1">
      <alignment horizontal="center"/>
      <protection locked="0"/>
    </xf>
    <xf numFmtId="14" fontId="0" fillId="0" borderId="0" xfId="0" applyNumberFormat="1" applyAlignment="1" applyProtection="1">
      <alignment horizontal="center"/>
      <protection locked="0"/>
    </xf>
    <xf numFmtId="10" fontId="0" fillId="0" borderId="0" xfId="0" applyNumberFormat="1" applyAlignment="1" applyProtection="1">
      <alignment horizontal="center"/>
      <protection locked="0"/>
    </xf>
    <xf numFmtId="165" fontId="0" fillId="0" borderId="0" xfId="4" applyNumberFormat="1" applyFont="1"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44" fontId="0" fillId="0" borderId="0" xfId="4" applyFont="1" applyProtection="1">
      <protection locked="0"/>
    </xf>
    <xf numFmtId="0" fontId="0" fillId="0" borderId="0" xfId="0" applyAlignment="1" applyProtection="1">
      <protection locked="0"/>
    </xf>
    <xf numFmtId="43" fontId="0" fillId="0" borderId="0" xfId="5" applyFont="1" applyAlignment="1" applyProtection="1">
      <alignment horizontal="center" vertical="center"/>
      <protection locked="0"/>
    </xf>
    <xf numFmtId="0" fontId="0" fillId="0" borderId="0" xfId="0" applyFill="1" applyProtection="1">
      <protection locked="0"/>
    </xf>
    <xf numFmtId="0" fontId="0" fillId="0" borderId="0" xfId="0" applyFill="1" applyAlignment="1" applyProtection="1">
      <alignment horizontal="center"/>
      <protection locked="0"/>
    </xf>
    <xf numFmtId="0" fontId="0" fillId="0" borderId="0" xfId="0" applyAlignment="1">
      <alignment wrapText="1"/>
    </xf>
    <xf numFmtId="0" fontId="0" fillId="0" borderId="0" xfId="0" applyAlignment="1">
      <alignment horizontal="left" wrapText="1" indent="4"/>
    </xf>
    <xf numFmtId="0" fontId="10" fillId="0" borderId="0" xfId="0" applyFont="1" applyAlignment="1">
      <alignment wrapText="1"/>
    </xf>
    <xf numFmtId="0" fontId="0" fillId="0" borderId="0" xfId="0" applyAlignment="1">
      <alignment horizontal="left" wrapText="1" indent="2"/>
    </xf>
    <xf numFmtId="0" fontId="0" fillId="0" borderId="0" xfId="0" applyAlignment="1">
      <alignment vertical="top" wrapText="1"/>
    </xf>
    <xf numFmtId="0" fontId="26" fillId="0" borderId="0" xfId="11" applyFont="1" applyAlignment="1">
      <alignment horizontal="left"/>
    </xf>
    <xf numFmtId="0" fontId="26" fillId="0" borderId="0" xfId="11" applyFont="1" applyAlignment="1">
      <alignment horizontal="left" wrapText="1"/>
    </xf>
    <xf numFmtId="0" fontId="26" fillId="0" borderId="0" xfId="11" applyFont="1" applyAlignment="1">
      <alignment horizontal="left" vertical="top" wrapText="1"/>
    </xf>
    <xf numFmtId="0" fontId="28" fillId="0" borderId="0" xfId="11" applyAlignment="1">
      <alignment horizontal="left" vertical="top" wrapText="1"/>
    </xf>
    <xf numFmtId="0" fontId="26" fillId="0" borderId="4" xfId="12" applyFont="1" applyBorder="1" applyAlignment="1">
      <alignment horizontal="center" vertical="center" wrapText="1"/>
    </xf>
    <xf numFmtId="0" fontId="31" fillId="0" borderId="19" xfId="12" applyFont="1" applyBorder="1" applyAlignment="1">
      <alignment horizontal="center" vertical="center" wrapText="1"/>
    </xf>
    <xf numFmtId="0" fontId="31" fillId="0" borderId="3" xfId="12" applyFont="1" applyBorder="1" applyAlignment="1">
      <alignment horizontal="center" vertical="center" wrapText="1"/>
    </xf>
    <xf numFmtId="0" fontId="29" fillId="0" borderId="0" xfId="12" applyAlignment="1">
      <alignment horizontal="left" vertical="top" wrapText="1"/>
    </xf>
    <xf numFmtId="0" fontId="25" fillId="0" borderId="4" xfId="7" applyFont="1" applyBorder="1" applyAlignment="1">
      <alignment horizontal="center"/>
    </xf>
    <xf numFmtId="0" fontId="26" fillId="0" borderId="3" xfId="7" applyFont="1" applyBorder="1" applyAlignment="1">
      <alignment horizontal="center"/>
    </xf>
    <xf numFmtId="0" fontId="8" fillId="0" borderId="0" xfId="7" applyFont="1" applyAlignment="1">
      <alignment horizontal="center" wrapText="1"/>
    </xf>
    <xf numFmtId="0" fontId="14" fillId="4" borderId="0" xfId="0" applyFont="1" applyFill="1" applyAlignment="1">
      <alignment horizontal="center"/>
    </xf>
    <xf numFmtId="0" fontId="14" fillId="5" borderId="0" xfId="0" applyFont="1" applyFill="1" applyAlignment="1">
      <alignment horizontal="center"/>
    </xf>
  </cellXfs>
  <cellStyles count="13">
    <cellStyle name="Comma" xfId="5" builtinId="3"/>
    <cellStyle name="Currency" xfId="4" builtinId="4"/>
    <cellStyle name="Currency 2" xfId="9" xr:uid="{D34C58CF-B7A3-4900-BE59-8FAFF4FAFF5B}"/>
    <cellStyle name="Hyperlink" xfId="1" builtinId="8"/>
    <cellStyle name="Normal" xfId="0" builtinId="0"/>
    <cellStyle name="Normal 2" xfId="7" xr:uid="{E9AC984D-A28B-4B20-8856-276626BE7257}"/>
    <cellStyle name="Normal 2 2" xfId="12" xr:uid="{8D78AE89-6A3C-442C-99BA-5DFC068731BD}"/>
    <cellStyle name="Normal 2 5" xfId="10" xr:uid="{14B4A291-8B13-49E1-93D8-9014D8A2922C}"/>
    <cellStyle name="Normal 3" xfId="11" xr:uid="{8CF69A7A-709D-4FEA-8F73-15064F1723E2}"/>
    <cellStyle name="Percent" xfId="6" builtinId="5"/>
    <cellStyle name="Percent 2" xfId="8" xr:uid="{87B7813B-8315-43B5-BC35-0CFEBD3DC7AD}"/>
    <cellStyle name="Style 1" xfId="3" xr:uid="{EFCB0D00-25FB-4DAE-B5B2-D27F232CECA3}"/>
    <cellStyle name="Style 2" xfId="2" xr:uid="{E4C812D4-A2EB-42C9-A1CA-FDE430AEB040}"/>
  </cellStyles>
  <dxfs count="0"/>
  <tableStyles count="0" defaultTableStyle="TableStyleMedium2" defaultPivotStyle="PivotStyleLight16"/>
  <colors>
    <mruColors>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598705</xdr:colOff>
      <xdr:row>44</xdr:row>
      <xdr:rowOff>160857</xdr:rowOff>
    </xdr:to>
    <xdr:pic>
      <xdr:nvPicPr>
        <xdr:cNvPr id="3" name="Picture 2">
          <a:extLst>
            <a:ext uri="{FF2B5EF4-FFF2-40B4-BE49-F238E27FC236}">
              <a16:creationId xmlns:a16="http://schemas.microsoft.com/office/drawing/2014/main" id="{DB76EC15-844B-410A-9ECA-A5596E87A256}"/>
            </a:ext>
          </a:extLst>
        </xdr:cNvPr>
        <xdr:cNvPicPr>
          <a:picLocks noChangeAspect="1"/>
        </xdr:cNvPicPr>
      </xdr:nvPicPr>
      <xdr:blipFill>
        <a:blip xmlns:r="http://schemas.openxmlformats.org/officeDocument/2006/relationships" r:embed="rId1"/>
        <a:stretch>
          <a:fillRect/>
        </a:stretch>
      </xdr:blipFill>
      <xdr:spPr>
        <a:xfrm>
          <a:off x="0" y="0"/>
          <a:ext cx="10961905" cy="8542857"/>
        </a:xfrm>
        <a:prstGeom prst="rect">
          <a:avLst/>
        </a:prstGeom>
      </xdr:spPr>
    </xdr:pic>
    <xdr:clientData/>
  </xdr:twoCellAnchor>
  <xdr:twoCellAnchor editAs="oneCell">
    <xdr:from>
      <xdr:col>0</xdr:col>
      <xdr:colOff>0</xdr:colOff>
      <xdr:row>44</xdr:row>
      <xdr:rowOff>161926</xdr:rowOff>
    </xdr:from>
    <xdr:to>
      <xdr:col>17</xdr:col>
      <xdr:colOff>571500</xdr:colOff>
      <xdr:row>62</xdr:row>
      <xdr:rowOff>76200</xdr:rowOff>
    </xdr:to>
    <xdr:pic>
      <xdr:nvPicPr>
        <xdr:cNvPr id="4" name="Picture 3">
          <a:extLst>
            <a:ext uri="{FF2B5EF4-FFF2-40B4-BE49-F238E27FC236}">
              <a16:creationId xmlns:a16="http://schemas.microsoft.com/office/drawing/2014/main" id="{CE74D5DE-1E4D-46F3-8777-1A453DB31534}"/>
            </a:ext>
          </a:extLst>
        </xdr:cNvPr>
        <xdr:cNvPicPr>
          <a:picLocks noChangeAspect="1"/>
        </xdr:cNvPicPr>
      </xdr:nvPicPr>
      <xdr:blipFill>
        <a:blip xmlns:r="http://schemas.openxmlformats.org/officeDocument/2006/relationships" r:embed="rId2"/>
        <a:stretch>
          <a:fillRect/>
        </a:stretch>
      </xdr:blipFill>
      <xdr:spPr>
        <a:xfrm>
          <a:off x="0" y="8543926"/>
          <a:ext cx="10934700" cy="33432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AD/LGSB/ACCOUNTING-REPORTING%20SECTION/ACCTNG-REPORTING%20DOCUMENTS/ANNUAL-FINANCIAL-REPORT/2021/AFR-CCT-GAAP-FY2021-July-2021-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rista\AppData\Local\Microsoft\Windows\Temporary%20Internet%20Files\Content.IE5\QRIMS3TK\Moore%20AFR%20FY201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m0140\Desktop\Moore\Moore-2017-AFR-Workbook.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m0140\AppData\Local\Microsoft\Windows\Temporary%20Internet%20Files\Content.Outlook\GNK8BNDG\Database-Ledger-Load-Updated-Feb2015-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row r="1">
          <cell r="A1" t="str">
            <v>LOCAL GOVERNMENT NAME:</v>
          </cell>
        </row>
      </sheetData>
      <sheetData sheetId="4"/>
      <sheetData sheetId="5"/>
      <sheetData sheetId="6"/>
      <sheetData sheetId="7"/>
      <sheetData sheetId="8"/>
      <sheetData sheetId="9"/>
      <sheetData sheetId="10">
        <row r="1">
          <cell r="A1" t="str">
            <v>LOCAL GOVERNMENT NAME:</v>
          </cell>
        </row>
      </sheetData>
      <sheetData sheetId="11">
        <row r="3">
          <cell r="B3" t="str">
            <v>FISCAL YEAR ENDING JUNE 30, 2021</v>
          </cell>
        </row>
      </sheetData>
      <sheetData sheetId="12">
        <row r="11">
          <cell r="M11">
            <v>0</v>
          </cell>
        </row>
      </sheetData>
      <sheetData sheetId="13">
        <row r="11">
          <cell r="M11">
            <v>0</v>
          </cell>
        </row>
      </sheetData>
      <sheetData sheetId="14"/>
      <sheetData sheetId="15">
        <row r="13">
          <cell r="H13">
            <v>0</v>
          </cell>
        </row>
      </sheetData>
      <sheetData sheetId="16">
        <row r="48">
          <cell r="C48">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95">
          <cell r="B295" t="str">
            <v>Fund balances - July 1, 2020 as previously reported</v>
          </cell>
        </row>
      </sheetData>
      <sheetData sheetId="50"/>
      <sheetData sheetId="51"/>
      <sheetData sheetId="52"/>
      <sheetData sheetId="53"/>
      <sheetData sheetId="54"/>
      <sheetData sheetId="55"/>
      <sheetData sheetId="56"/>
      <sheetData sheetId="57"/>
      <sheetData sheetId="58"/>
      <sheetData sheetId="59"/>
      <sheetData sheetId="60">
        <row r="8">
          <cell r="BN8">
            <v>0</v>
          </cell>
        </row>
      </sheetData>
      <sheetData sheetId="61"/>
      <sheetData sheetId="62"/>
      <sheetData sheetId="63">
        <row r="6">
          <cell r="M6">
            <v>0</v>
          </cell>
        </row>
      </sheetData>
      <sheetData sheetId="64"/>
      <sheetData sheetId="65">
        <row r="6">
          <cell r="N6">
            <v>0</v>
          </cell>
        </row>
      </sheetData>
      <sheetData sheetId="66"/>
      <sheetData sheetId="67">
        <row r="6">
          <cell r="H6">
            <v>0</v>
          </cell>
        </row>
      </sheetData>
      <sheetData sheetId="68"/>
      <sheetData sheetId="69">
        <row r="12">
          <cell r="H12">
            <v>0</v>
          </cell>
        </row>
      </sheetData>
      <sheetData sheetId="70"/>
      <sheetData sheetId="71"/>
      <sheetData sheetId="72">
        <row r="12">
          <cell r="F12">
            <v>0</v>
          </cell>
        </row>
      </sheetData>
      <sheetData sheetId="73"/>
      <sheetData sheetId="74"/>
      <sheetData sheetId="75"/>
      <sheetData sheetId="76"/>
      <sheetData sheetId="77"/>
      <sheetData sheetId="78"/>
      <sheetData sheetId="79"/>
      <sheetData sheetId="80"/>
      <sheetData sheetId="81">
        <row r="9">
          <cell r="M9">
            <v>0</v>
          </cell>
        </row>
      </sheetData>
      <sheetData sheetId="82"/>
      <sheetData sheetId="83"/>
      <sheetData sheetId="84">
        <row r="11">
          <cell r="H11">
            <v>0</v>
          </cell>
        </row>
      </sheetData>
      <sheetData sheetId="85">
        <row r="20">
          <cell r="D20"/>
        </row>
      </sheetData>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CASCADE</v>
          </cell>
          <cell r="B295" t="str">
            <v>020702</v>
          </cell>
          <cell r="C295" t="str">
            <v>010701</v>
          </cell>
        </row>
        <row r="296">
          <cell r="A296" t="str">
            <v>TOWN OF CHESTER</v>
          </cell>
          <cell r="B296" t="str">
            <v>022601</v>
          </cell>
          <cell r="C296" t="str">
            <v>012601</v>
          </cell>
        </row>
        <row r="297">
          <cell r="A297" t="str">
            <v>TOWN OF CIRCLE</v>
          </cell>
          <cell r="B297" t="str">
            <v>022901</v>
          </cell>
          <cell r="C297" t="str">
            <v>012901</v>
          </cell>
        </row>
        <row r="298">
          <cell r="A298" t="str">
            <v>TOWN OF CLYDE PARK</v>
          </cell>
          <cell r="B298" t="str">
            <v>023401</v>
          </cell>
          <cell r="C298" t="str">
            <v>013401</v>
          </cell>
        </row>
        <row r="299">
          <cell r="A299" t="str">
            <v>TOWN OF COLUMBUS</v>
          </cell>
          <cell r="B299" t="str">
            <v>024801</v>
          </cell>
          <cell r="C299" t="str">
            <v>014801</v>
          </cell>
        </row>
        <row r="300">
          <cell r="A300" t="str">
            <v>TOWN OF CULBERTSON</v>
          </cell>
          <cell r="B300" t="str">
            <v>024303</v>
          </cell>
          <cell r="C300" t="str">
            <v>014301</v>
          </cell>
        </row>
        <row r="301">
          <cell r="A301" t="str">
            <v>TOWN OF DARBY</v>
          </cell>
          <cell r="B301" t="str">
            <v>024101</v>
          </cell>
          <cell r="C301" t="str">
            <v>014101</v>
          </cell>
        </row>
        <row r="302">
          <cell r="A302" t="str">
            <v>TOWN OF DENTON</v>
          </cell>
          <cell r="B302" t="str">
            <v>021401</v>
          </cell>
          <cell r="C302" t="str">
            <v>011401</v>
          </cell>
        </row>
        <row r="303">
          <cell r="A303" t="str">
            <v>TOWN OF DODSON</v>
          </cell>
          <cell r="B303" t="str">
            <v>023601</v>
          </cell>
          <cell r="C303" t="str">
            <v>013601</v>
          </cell>
        </row>
        <row r="304">
          <cell r="A304" t="str">
            <v>TOWN OF DRUMMOND</v>
          </cell>
          <cell r="B304" t="str">
            <v>022001</v>
          </cell>
          <cell r="C304" t="str">
            <v>012001</v>
          </cell>
        </row>
        <row r="305">
          <cell r="A305" t="str">
            <v>TOWN OF DUTTON</v>
          </cell>
          <cell r="B305" t="str">
            <v>025002</v>
          </cell>
          <cell r="C305" t="str">
            <v>015001</v>
          </cell>
        </row>
        <row r="306">
          <cell r="A306" t="str">
            <v>TOWN OF EKALAKA</v>
          </cell>
          <cell r="B306" t="str">
            <v>020601</v>
          </cell>
          <cell r="C306" t="str">
            <v>010601</v>
          </cell>
        </row>
        <row r="307">
          <cell r="A307" t="str">
            <v>TOWN OF ENNIS</v>
          </cell>
          <cell r="B307" t="str">
            <v>022801</v>
          </cell>
          <cell r="C307" t="str">
            <v>012801</v>
          </cell>
        </row>
        <row r="308">
          <cell r="A308" t="str">
            <v>TOWN OF EUREKA</v>
          </cell>
          <cell r="B308" t="str">
            <v>022701</v>
          </cell>
          <cell r="C308" t="str">
            <v>012701</v>
          </cell>
        </row>
        <row r="309">
          <cell r="A309" t="str">
            <v>TOWN OF FAIRFIELD</v>
          </cell>
          <cell r="B309" t="str">
            <v>025003</v>
          </cell>
          <cell r="C309" t="str">
            <v>015001</v>
          </cell>
        </row>
        <row r="310">
          <cell r="A310" t="str">
            <v>TOWN OF FAIRVIEW</v>
          </cell>
          <cell r="B310" t="str">
            <v>024201</v>
          </cell>
          <cell r="C310" t="str">
            <v>014201</v>
          </cell>
        </row>
        <row r="311">
          <cell r="A311" t="str">
            <v>TOWN OF FLAXVILLE</v>
          </cell>
          <cell r="B311" t="str">
            <v>021001</v>
          </cell>
          <cell r="C311" t="str">
            <v>011001</v>
          </cell>
        </row>
        <row r="312">
          <cell r="A312" t="str">
            <v>TOWN OF FORT PECK</v>
          </cell>
          <cell r="B312" t="str">
            <v>025301</v>
          </cell>
          <cell r="C312" t="str">
            <v>015301</v>
          </cell>
        </row>
        <row r="313">
          <cell r="A313" t="str">
            <v>TOWN OF FROID</v>
          </cell>
          <cell r="B313" t="str">
            <v>024304</v>
          </cell>
          <cell r="C313" t="str">
            <v>014301</v>
          </cell>
        </row>
        <row r="314">
          <cell r="A314" t="str">
            <v>TOWN OF FROMBERG</v>
          </cell>
          <cell r="B314" t="str">
            <v>020503</v>
          </cell>
          <cell r="C314" t="str">
            <v>010501</v>
          </cell>
        </row>
        <row r="315">
          <cell r="A315" t="str">
            <v>TOWN OF GERALDINE</v>
          </cell>
          <cell r="B315" t="str">
            <v>020803</v>
          </cell>
          <cell r="C315" t="str">
            <v>010801</v>
          </cell>
        </row>
        <row r="316">
          <cell r="A316" t="str">
            <v>TOWN OF GRASS RANGE</v>
          </cell>
          <cell r="B316" t="str">
            <v>021402</v>
          </cell>
          <cell r="C316" t="str">
            <v>011401</v>
          </cell>
        </row>
        <row r="317">
          <cell r="A317" t="str">
            <v>TOWN OF HINGHAM</v>
          </cell>
          <cell r="B317" t="str">
            <v>022102</v>
          </cell>
          <cell r="C317" t="str">
            <v>012101</v>
          </cell>
        </row>
        <row r="318">
          <cell r="A318" t="str">
            <v>TOWN OF HOBSON</v>
          </cell>
          <cell r="B318" t="str">
            <v>022301</v>
          </cell>
          <cell r="C318" t="str">
            <v>012301</v>
          </cell>
        </row>
        <row r="319">
          <cell r="A319" t="str">
            <v>TOWN OF HOT SPRINGS</v>
          </cell>
          <cell r="B319" t="str">
            <v>024501</v>
          </cell>
          <cell r="C319" t="str">
            <v>014501</v>
          </cell>
        </row>
        <row r="320">
          <cell r="A320" t="str">
            <v>TOWN OF HYSHAM</v>
          </cell>
          <cell r="B320" t="str">
            <v>025201</v>
          </cell>
          <cell r="C320" t="str">
            <v>015201</v>
          </cell>
        </row>
        <row r="321">
          <cell r="A321" t="str">
            <v>TOWN OF ISMAY</v>
          </cell>
          <cell r="B321" t="str">
            <v>020901</v>
          </cell>
          <cell r="C321" t="str">
            <v>010901</v>
          </cell>
        </row>
        <row r="322">
          <cell r="A322" t="str">
            <v>TOWN OF JOLIET</v>
          </cell>
          <cell r="B322" t="str">
            <v>020504</v>
          </cell>
          <cell r="C322" t="str">
            <v>010501</v>
          </cell>
        </row>
        <row r="323">
          <cell r="A323" t="str">
            <v>TOWN OF JORDAN</v>
          </cell>
          <cell r="B323" t="str">
            <v>021701</v>
          </cell>
          <cell r="C323" t="str">
            <v>011701</v>
          </cell>
        </row>
        <row r="324">
          <cell r="A324" t="str">
            <v>TOWN OF JUDITH GAP</v>
          </cell>
          <cell r="B324" t="str">
            <v>025402</v>
          </cell>
          <cell r="C324" t="str">
            <v>015401</v>
          </cell>
        </row>
        <row r="325">
          <cell r="A325" t="str">
            <v>TOWN OF KEVIN</v>
          </cell>
          <cell r="B325" t="str">
            <v>025101</v>
          </cell>
          <cell r="C325" t="str">
            <v>015101</v>
          </cell>
        </row>
        <row r="326">
          <cell r="A326" t="str">
            <v>TOWN OF LAVINA</v>
          </cell>
          <cell r="B326" t="str">
            <v>021901</v>
          </cell>
          <cell r="C326" t="str">
            <v>011901</v>
          </cell>
        </row>
        <row r="327">
          <cell r="A327" t="str">
            <v>TOWN OF LIMA</v>
          </cell>
          <cell r="B327" t="str">
            <v>020102</v>
          </cell>
          <cell r="C327" t="str">
            <v>010101</v>
          </cell>
        </row>
        <row r="328">
          <cell r="A328" t="str">
            <v>TOWN OF LODGE GRASS</v>
          </cell>
          <cell r="B328" t="str">
            <v>020202</v>
          </cell>
          <cell r="C328" t="str">
            <v>010201</v>
          </cell>
        </row>
        <row r="329">
          <cell r="A329" t="str">
            <v>TOWN OF MANHATTAN</v>
          </cell>
          <cell r="B329" t="str">
            <v>021603</v>
          </cell>
          <cell r="C329" t="str">
            <v>011601</v>
          </cell>
        </row>
        <row r="330">
          <cell r="A330" t="str">
            <v>TOWN OF MEDICINE LAKE</v>
          </cell>
          <cell r="B330" t="str">
            <v>024601</v>
          </cell>
          <cell r="C330" t="str">
            <v>014601</v>
          </cell>
        </row>
        <row r="331">
          <cell r="A331" t="str">
            <v>TOWN OF MELSTONE</v>
          </cell>
          <cell r="B331" t="str">
            <v>023301</v>
          </cell>
          <cell r="C331" t="str">
            <v>013301</v>
          </cell>
        </row>
        <row r="332">
          <cell r="A332" t="str">
            <v>TOWN OF MOORE</v>
          </cell>
          <cell r="B332" t="str">
            <v>021404</v>
          </cell>
          <cell r="C332" t="str">
            <v>011401</v>
          </cell>
        </row>
        <row r="333">
          <cell r="A333" t="str">
            <v>TOWN OF NASHUA</v>
          </cell>
          <cell r="B333" t="str">
            <v>025303</v>
          </cell>
          <cell r="C333" t="str">
            <v>015301</v>
          </cell>
        </row>
        <row r="334">
          <cell r="A334" t="str">
            <v>TOWN OF NEIHART</v>
          </cell>
          <cell r="B334" t="str">
            <v>020704</v>
          </cell>
          <cell r="C334" t="str">
            <v>010701</v>
          </cell>
        </row>
        <row r="335">
          <cell r="A335" t="str">
            <v>TOWN OF OPHEIM</v>
          </cell>
          <cell r="B335" t="str">
            <v>025304</v>
          </cell>
          <cell r="C335" t="str">
            <v>015301</v>
          </cell>
        </row>
        <row r="336">
          <cell r="A336" t="str">
            <v>TOWN OF OUTLOOK</v>
          </cell>
          <cell r="B336" t="str">
            <v>024602</v>
          </cell>
          <cell r="C336" t="str">
            <v>014601</v>
          </cell>
        </row>
        <row r="337">
          <cell r="A337" t="str">
            <v>TOWN OF PHILIPSBURG</v>
          </cell>
          <cell r="B337" t="str">
            <v>022002</v>
          </cell>
          <cell r="C337" t="str">
            <v>012001</v>
          </cell>
        </row>
        <row r="338">
          <cell r="A338" t="str">
            <v>TOWN OF PINESDALE</v>
          </cell>
          <cell r="B338" t="str">
            <v>024103</v>
          </cell>
          <cell r="C338" t="str">
            <v>014101</v>
          </cell>
        </row>
        <row r="339">
          <cell r="A339" t="str">
            <v>TOWN OF PLAINS</v>
          </cell>
          <cell r="B339" t="str">
            <v>024502</v>
          </cell>
          <cell r="C339" t="str">
            <v>014501</v>
          </cell>
        </row>
        <row r="340">
          <cell r="A340" t="str">
            <v>TOWN OF PLEVNA</v>
          </cell>
          <cell r="B340" t="str">
            <v>021302</v>
          </cell>
          <cell r="C340" t="str">
            <v>011301</v>
          </cell>
        </row>
        <row r="341">
          <cell r="A341" t="str">
            <v>TOWN OF REXFORD</v>
          </cell>
          <cell r="B341" t="str">
            <v>022703</v>
          </cell>
          <cell r="C341" t="str">
            <v>012701</v>
          </cell>
        </row>
        <row r="342">
          <cell r="A342" t="str">
            <v>TOWN OF RICHEY</v>
          </cell>
          <cell r="B342" t="str">
            <v>021102</v>
          </cell>
          <cell r="C342" t="str">
            <v>011101</v>
          </cell>
        </row>
        <row r="343">
          <cell r="A343" t="str">
            <v>TOWN OF RYEGATE</v>
          </cell>
          <cell r="B343" t="str">
            <v>021902</v>
          </cell>
          <cell r="C343" t="str">
            <v>011901</v>
          </cell>
        </row>
        <row r="344">
          <cell r="A344" t="str">
            <v>TOWN OF SACO</v>
          </cell>
          <cell r="B344" t="str">
            <v>023603</v>
          </cell>
          <cell r="C344" t="str">
            <v>013601</v>
          </cell>
        </row>
        <row r="345">
          <cell r="A345" t="str">
            <v>TOWN OF SHERIDAN</v>
          </cell>
          <cell r="B345" t="str">
            <v>022802</v>
          </cell>
          <cell r="C345" t="str">
            <v>012801</v>
          </cell>
        </row>
        <row r="346">
          <cell r="A346" t="str">
            <v>TOWN OF ST. IGNATIUS</v>
          </cell>
          <cell r="B346" t="str">
            <v>022403</v>
          </cell>
          <cell r="C346" t="str">
            <v>012401</v>
          </cell>
        </row>
        <row r="347">
          <cell r="A347" t="str">
            <v>TOWN OF STANFORD</v>
          </cell>
          <cell r="B347" t="str">
            <v>022302</v>
          </cell>
          <cell r="C347" t="str">
            <v>012301</v>
          </cell>
        </row>
        <row r="348">
          <cell r="A348" t="str">
            <v>TOWN OF STEVENSVILLE</v>
          </cell>
          <cell r="B348" t="str">
            <v>024104</v>
          </cell>
          <cell r="C348" t="str">
            <v>014101</v>
          </cell>
        </row>
        <row r="349">
          <cell r="A349" t="str">
            <v>TOWN OF SUNBURST</v>
          </cell>
          <cell r="B349" t="str">
            <v>025103</v>
          </cell>
          <cell r="C349" t="str">
            <v>015101</v>
          </cell>
        </row>
        <row r="350">
          <cell r="A350" t="str">
            <v>TOWN OF SUPERIOR</v>
          </cell>
          <cell r="B350" t="str">
            <v>023102</v>
          </cell>
          <cell r="C350" t="str">
            <v>013101</v>
          </cell>
        </row>
        <row r="351">
          <cell r="A351" t="str">
            <v>TOWN OF TERRY</v>
          </cell>
          <cell r="B351" t="str">
            <v>024001</v>
          </cell>
          <cell r="C351" t="str">
            <v>014001</v>
          </cell>
        </row>
        <row r="352">
          <cell r="A352" t="str">
            <v>TOWN OF TWIN BRIDGES</v>
          </cell>
          <cell r="B352" t="str">
            <v>022803</v>
          </cell>
          <cell r="C352" t="str">
            <v>012801</v>
          </cell>
        </row>
        <row r="353">
          <cell r="A353" t="str">
            <v>TOWN OF VALIER</v>
          </cell>
          <cell r="B353" t="str">
            <v>023702</v>
          </cell>
          <cell r="C353" t="str">
            <v>013701</v>
          </cell>
        </row>
        <row r="354">
          <cell r="A354" t="str">
            <v>TOWN OF VIRGINIA CITY</v>
          </cell>
          <cell r="B354" t="str">
            <v>022804</v>
          </cell>
          <cell r="C354" t="str">
            <v>012801</v>
          </cell>
        </row>
        <row r="355">
          <cell r="A355" t="str">
            <v>TOWN OF WALKERVILLE</v>
          </cell>
          <cell r="B355" t="str">
            <v>024702</v>
          </cell>
          <cell r="C355" t="str">
            <v>014701</v>
          </cell>
        </row>
        <row r="356">
          <cell r="A356" t="str">
            <v>TOWN OF WEST YELLOWSTONE</v>
          </cell>
          <cell r="B356" t="str">
            <v>021605</v>
          </cell>
          <cell r="C356" t="str">
            <v>011601</v>
          </cell>
        </row>
        <row r="357">
          <cell r="A357" t="str">
            <v>TOWN OF WESTBY</v>
          </cell>
          <cell r="B357" t="str">
            <v>024604</v>
          </cell>
          <cell r="C357" t="str">
            <v>014601</v>
          </cell>
        </row>
        <row r="358">
          <cell r="A358" t="str">
            <v>TOWN OF WHITEHALL</v>
          </cell>
          <cell r="B358" t="str">
            <v>022202</v>
          </cell>
          <cell r="C358" t="str">
            <v>012201</v>
          </cell>
        </row>
        <row r="359">
          <cell r="A359" t="str">
            <v>TOWN OF WIBAUX</v>
          </cell>
          <cell r="B359" t="str">
            <v>025501</v>
          </cell>
          <cell r="C359" t="str">
            <v>015501</v>
          </cell>
        </row>
        <row r="360">
          <cell r="A360" t="str">
            <v>TOWN OF WINIFRED</v>
          </cell>
          <cell r="B360" t="str">
            <v>021405</v>
          </cell>
          <cell r="C360" t="str">
            <v>011401</v>
          </cell>
        </row>
        <row r="361">
          <cell r="A361" t="str">
            <v>TOWN OF WINNETT</v>
          </cell>
          <cell r="B361" t="str">
            <v>023501</v>
          </cell>
          <cell r="C361" t="str">
            <v>013501</v>
          </cell>
        </row>
        <row r="362">
          <cell r="A362" t="str">
            <v>TREASURE COUNTY</v>
          </cell>
          <cell r="B362" t="str">
            <v>015201</v>
          </cell>
          <cell r="C362" t="str">
            <v>015201</v>
          </cell>
        </row>
        <row r="363">
          <cell r="A363" t="str">
            <v>VALLEY COUNTY</v>
          </cell>
          <cell r="B363" t="str">
            <v>015301</v>
          </cell>
          <cell r="C363" t="str">
            <v>015301</v>
          </cell>
        </row>
        <row r="364">
          <cell r="A364" t="str">
            <v>WHEATLAND COUNTY</v>
          </cell>
          <cell r="B364" t="str">
            <v>015401</v>
          </cell>
          <cell r="C364" t="str">
            <v>015401</v>
          </cell>
        </row>
        <row r="365">
          <cell r="A365" t="str">
            <v>WIBAUX COUNTY</v>
          </cell>
          <cell r="B365" t="str">
            <v>015501</v>
          </cell>
          <cell r="C365" t="str">
            <v>015501</v>
          </cell>
        </row>
        <row r="366">
          <cell r="A366" t="str">
            <v>YELLOWSTONE COUNTY</v>
          </cell>
          <cell r="B366" t="str">
            <v>015601</v>
          </cell>
          <cell r="C366"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A)"/>
      <sheetName val="NOTES TO FIN ST (32B)"/>
      <sheetName val="NOTES TO FIN ST (32C)"/>
      <sheetName val="NOTES TO FIN ST (33)"/>
      <sheetName val="NOTES TO FIN ST (33A) "/>
      <sheetName val="NOTES TO FIN ST (33B)"/>
      <sheetName val="NOTES TO FIN ST (33C)"/>
      <sheetName val="NOTES TO FIN ST (34)"/>
      <sheetName val="RSI COVER"/>
      <sheetName val="GENERAL FUND-OPERATING(35-40)"/>
      <sheetName val="OPER-MAJOR SP. REVENUE(41-43)"/>
      <sheetName val="OPER.-MAJOR SP. REV. (B)(44-46)"/>
      <sheetName val="RSI 0PEB (46A)"/>
      <sheetName val="OTHER SUPP. INFO. COVER"/>
      <sheetName val="BS-NONMAJOR SP. REVENUE(47-48) "/>
      <sheetName val="OPER.-NONMAJOR SP. REVENUE(49)"/>
      <sheetName val="OPER.-NONMAJOR SP. REVE (B)(50)"/>
      <sheetName val="BS-NONMAJOR DEBT SERVICE(51-52)"/>
      <sheetName val="OPER.-NONMAJOR DEBT SER.(53-54)"/>
      <sheetName val="BS-NONMAJOR CAP. PROJ.(55-56)"/>
      <sheetName val="OPER.-NONMAJOR CAP. PROJ(57-58)"/>
      <sheetName val="BS-PERMANENT FUNDS(59-60)"/>
      <sheetName val="OPER.-PERMANENT FUNDS(61-62)"/>
      <sheetName val="NET POSIT-NONMAJOR ENTERPR(63)"/>
      <sheetName val="CHG. IN NP-NONMAJOR ENTERPR(64)"/>
      <sheetName val="NONMAJOR ENTERPR. CASH FLOW(65)"/>
      <sheetName val="COMB. NET POS-IN. SER.(66)"/>
      <sheetName val="COMB. CHGE IN NP IN. SERV.(67)"/>
      <sheetName val="ST. OF CASH FLOWS-INT.SER.(68)"/>
      <sheetName val="FED.-ST. INTERGOVERNMENTAL(69)"/>
      <sheetName val="CASH RECONCILIATION(73)"/>
      <sheetName val="GEN. INFO.  SECT. COVER"/>
      <sheetName val="GENERAL INFORMATION(74)"/>
      <sheetName val="Worksheets"/>
      <sheetName val="SCHEDULE OF REC. &amp; DISB."/>
      <sheetName val="BS Conversion"/>
      <sheetName val="OP Conversion"/>
      <sheetName val="Revenue Analysis"/>
      <sheetName val="GOV CAP ASSETS (GCAAG)"/>
      <sheetName val="GOV DEBT (GLTDAG)"/>
      <sheetName val="Depr.-General"/>
      <sheetName val="Depr.-Water Enterprise"/>
      <sheetName val="Depr.-Sewer Enterprise"/>
      <sheetName val="Depr.-Solid Waste Enterprise"/>
      <sheetName val="Compensated Absences"/>
      <sheetName val="Checklist"/>
      <sheetName val="Balance Check Page"/>
      <sheetName val="Long-term debt"/>
      <sheetName val="JV"/>
      <sheetName val="JV (2)"/>
      <sheetName val="LedgerLoad Assist"/>
      <sheetName val="Ledger Load Template LGSvcs 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A)"/>
      <sheetName val="NOTES TO FIN ST (35B)"/>
      <sheetName val="NOTES TO FIN ST (35C)"/>
      <sheetName val="PERS Note-OPTIONAL"/>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 0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Chart1"/>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2)"/>
      <sheetName val="Compensated Absences"/>
      <sheetName val="Balance Check Page"/>
      <sheetName val="Sheet1"/>
      <sheetName val="JV"/>
      <sheetName val="JV (2)"/>
      <sheetName val="SCHEDULE OF REC. &amp; DISB. (2)"/>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100" refreshError="1"/>
      <sheetData sheetId="101" refreshError="1"/>
      <sheetData sheetId="102" refreshError="1"/>
      <sheetData sheetId="10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sb.org/jsp/GASB/GASBContent_C/ProjectPage&amp;cid=1176169865940" TargetMode="External"/><Relationship Id="rId1" Type="http://schemas.openxmlformats.org/officeDocument/2006/relationships/hyperlink" Target="https://gasb.org/jsp/GASB/Page/GASBSectionPage&amp;cid=117616004239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5B2F-248E-4E59-9128-5ACB2FAFCD73}">
  <sheetPr>
    <pageSetUpPr fitToPage="1"/>
  </sheetPr>
  <dimension ref="A2:Z89"/>
  <sheetViews>
    <sheetView showGridLines="0" tabSelected="1" zoomScaleNormal="100" workbookViewId="0">
      <selection activeCell="R21" sqref="R21"/>
    </sheetView>
  </sheetViews>
  <sheetFormatPr defaultRowHeight="15" x14ac:dyDescent="0.25"/>
  <cols>
    <col min="3" max="3" width="10.5703125" customWidth="1"/>
  </cols>
  <sheetData>
    <row r="2" spans="1:26" x14ac:dyDescent="0.25">
      <c r="A2" s="198" t="s">
        <v>78</v>
      </c>
      <c r="D2" s="34" t="s">
        <v>350</v>
      </c>
      <c r="T2" s="10"/>
      <c r="U2" s="10"/>
      <c r="V2" s="10"/>
      <c r="W2" s="10"/>
      <c r="X2" s="10"/>
      <c r="Y2" s="10"/>
      <c r="Z2" s="10"/>
    </row>
    <row r="3" spans="1:26" x14ac:dyDescent="0.25">
      <c r="D3" s="34" t="s">
        <v>351</v>
      </c>
      <c r="T3" s="10"/>
      <c r="U3" s="10"/>
      <c r="V3" s="10"/>
      <c r="W3" s="10"/>
      <c r="X3" s="10"/>
      <c r="Y3" s="10"/>
      <c r="Z3" s="10"/>
    </row>
    <row r="4" spans="1:26" x14ac:dyDescent="0.25">
      <c r="D4" s="34"/>
      <c r="T4" s="10"/>
      <c r="U4" s="10"/>
      <c r="V4" s="10"/>
      <c r="W4" s="10"/>
      <c r="X4" s="10"/>
      <c r="Y4" s="10"/>
      <c r="Z4" s="10"/>
    </row>
    <row r="5" spans="1:26" x14ac:dyDescent="0.25">
      <c r="A5" s="23" t="s">
        <v>329</v>
      </c>
      <c r="T5" s="10"/>
      <c r="U5" s="10"/>
      <c r="V5" s="10"/>
      <c r="W5" s="10"/>
      <c r="X5" s="10"/>
      <c r="Y5" s="10"/>
      <c r="Z5" s="10"/>
    </row>
    <row r="6" spans="1:26" x14ac:dyDescent="0.25">
      <c r="A6" s="197" t="s">
        <v>32</v>
      </c>
      <c r="T6" s="10"/>
      <c r="U6" s="10"/>
      <c r="V6" s="10"/>
      <c r="W6" s="10"/>
      <c r="X6" s="10"/>
      <c r="Y6" s="10"/>
      <c r="Z6" s="10"/>
    </row>
    <row r="7" spans="1:26" x14ac:dyDescent="0.25">
      <c r="A7" s="197" t="s">
        <v>33</v>
      </c>
      <c r="T7" s="10"/>
      <c r="U7" s="10"/>
      <c r="V7" s="10"/>
      <c r="W7" s="10"/>
      <c r="X7" s="10"/>
      <c r="Y7" s="10"/>
      <c r="Z7" s="10"/>
    </row>
    <row r="8" spans="1:26" x14ac:dyDescent="0.25">
      <c r="A8" s="197" t="s">
        <v>34</v>
      </c>
      <c r="T8" s="10"/>
      <c r="U8" s="10"/>
      <c r="V8" s="10"/>
      <c r="W8" s="10"/>
      <c r="X8" s="10"/>
      <c r="Y8" s="10"/>
      <c r="Z8" s="10"/>
    </row>
    <row r="9" spans="1:26" x14ac:dyDescent="0.25">
      <c r="A9" s="197" t="s">
        <v>35</v>
      </c>
      <c r="T9" s="10"/>
      <c r="U9" s="10"/>
      <c r="V9" s="10"/>
      <c r="W9" s="10"/>
      <c r="X9" s="10"/>
      <c r="Y9" s="10"/>
      <c r="Z9" s="10"/>
    </row>
    <row r="10" spans="1:26" x14ac:dyDescent="0.25">
      <c r="A10" s="197" t="s">
        <v>36</v>
      </c>
      <c r="T10" s="10"/>
      <c r="U10" s="10"/>
      <c r="V10" s="10"/>
      <c r="W10" s="10"/>
      <c r="X10" s="10"/>
      <c r="Y10" s="10"/>
      <c r="Z10" s="10"/>
    </row>
    <row r="11" spans="1:26" x14ac:dyDescent="0.25">
      <c r="A11" s="197" t="s">
        <v>37</v>
      </c>
    </row>
    <row r="12" spans="1:26" x14ac:dyDescent="0.25">
      <c r="A12" s="197" t="s">
        <v>38</v>
      </c>
    </row>
    <row r="13" spans="1:26" x14ac:dyDescent="0.25">
      <c r="A13" s="197" t="s">
        <v>39</v>
      </c>
    </row>
    <row r="14" spans="1:26" x14ac:dyDescent="0.25">
      <c r="A14" s="197" t="s">
        <v>40</v>
      </c>
    </row>
    <row r="15" spans="1:26" x14ac:dyDescent="0.25">
      <c r="A15" s="197"/>
    </row>
    <row r="16" spans="1:26" x14ac:dyDescent="0.25">
      <c r="A16" s="25" t="s">
        <v>330</v>
      </c>
    </row>
    <row r="17" spans="1:13" x14ac:dyDescent="0.25">
      <c r="A17" s="197" t="s">
        <v>32</v>
      </c>
    </row>
    <row r="18" spans="1:13" x14ac:dyDescent="0.25">
      <c r="A18" s="197" t="s">
        <v>33</v>
      </c>
    </row>
    <row r="19" spans="1:13" x14ac:dyDescent="0.25">
      <c r="A19" s="197" t="s">
        <v>34</v>
      </c>
    </row>
    <row r="20" spans="1:13" x14ac:dyDescent="0.25">
      <c r="A20" s="197" t="s">
        <v>41</v>
      </c>
    </row>
    <row r="21" spans="1:13" x14ac:dyDescent="0.25">
      <c r="A21" s="197" t="s">
        <v>42</v>
      </c>
    </row>
    <row r="22" spans="1:13" x14ac:dyDescent="0.25">
      <c r="A22" s="197" t="s">
        <v>43</v>
      </c>
    </row>
    <row r="24" spans="1:13" x14ac:dyDescent="0.25">
      <c r="A24" s="24"/>
    </row>
    <row r="25" spans="1:13" x14ac:dyDescent="0.25">
      <c r="A25" s="23" t="s">
        <v>331</v>
      </c>
    </row>
    <row r="26" spans="1:13" ht="34.5" customHeight="1" x14ac:dyDescent="0.25">
      <c r="A26" s="222" t="s">
        <v>44</v>
      </c>
      <c r="B26" s="222"/>
      <c r="C26" s="222"/>
      <c r="D26" s="222"/>
      <c r="E26" s="222"/>
      <c r="F26" s="222"/>
      <c r="G26" s="222"/>
      <c r="H26" s="222"/>
      <c r="I26" s="222"/>
      <c r="J26" s="222"/>
      <c r="K26" s="222"/>
      <c r="L26" s="222"/>
      <c r="M26" s="222"/>
    </row>
    <row r="27" spans="1:13" x14ac:dyDescent="0.25">
      <c r="A27" s="26"/>
      <c r="B27" s="26"/>
      <c r="C27" s="26"/>
      <c r="D27" s="26"/>
      <c r="E27" s="26"/>
      <c r="F27" s="26"/>
      <c r="G27" s="26"/>
      <c r="H27" s="26"/>
      <c r="I27" s="26"/>
      <c r="J27" s="26"/>
      <c r="K27" s="26"/>
      <c r="L27" s="26"/>
      <c r="M27" s="26"/>
    </row>
    <row r="28" spans="1:13" x14ac:dyDescent="0.25">
      <c r="A28" s="23" t="s">
        <v>332</v>
      </c>
      <c r="B28" s="27"/>
      <c r="C28" s="27"/>
      <c r="D28" s="27"/>
      <c r="E28" s="27"/>
      <c r="F28" s="27"/>
      <c r="L28" s="28"/>
    </row>
    <row r="29" spans="1:13" x14ac:dyDescent="0.25">
      <c r="A29" t="s">
        <v>333</v>
      </c>
      <c r="L29" s="29"/>
    </row>
    <row r="30" spans="1:13" x14ac:dyDescent="0.25">
      <c r="A30" t="s">
        <v>45</v>
      </c>
      <c r="K30" s="30"/>
      <c r="L30" s="28"/>
    </row>
    <row r="31" spans="1:13" x14ac:dyDescent="0.25">
      <c r="K31" s="30"/>
      <c r="L31" s="28"/>
    </row>
    <row r="32" spans="1:13" x14ac:dyDescent="0.25">
      <c r="A32" s="23" t="s">
        <v>46</v>
      </c>
    </row>
    <row r="33" spans="1:13" ht="60.75" customHeight="1" x14ac:dyDescent="0.25">
      <c r="A33" s="221" t="s">
        <v>47</v>
      </c>
      <c r="B33" s="221"/>
      <c r="C33" s="221"/>
      <c r="D33" s="221"/>
      <c r="E33" s="221"/>
      <c r="F33" s="221"/>
      <c r="G33" s="221"/>
      <c r="H33" s="221"/>
      <c r="I33" s="221"/>
      <c r="J33" s="221"/>
      <c r="K33" s="221"/>
      <c r="L33" s="221"/>
      <c r="M33" s="221"/>
    </row>
    <row r="34" spans="1:13" x14ac:dyDescent="0.25">
      <c r="A34" s="221" t="s">
        <v>48</v>
      </c>
      <c r="B34" s="221"/>
      <c r="C34" s="221"/>
      <c r="D34" s="221"/>
      <c r="E34" s="221"/>
      <c r="F34" s="221"/>
      <c r="G34" s="221"/>
      <c r="H34" s="221"/>
      <c r="I34" s="221"/>
      <c r="J34" s="221"/>
      <c r="K34" s="221"/>
      <c r="L34" s="221"/>
      <c r="M34" s="221"/>
    </row>
    <row r="35" spans="1:13" x14ac:dyDescent="0.25">
      <c r="A35" s="221" t="s">
        <v>49</v>
      </c>
      <c r="B35" s="221"/>
      <c r="C35" s="221"/>
      <c r="D35" s="221"/>
      <c r="E35" s="221"/>
      <c r="F35" s="221"/>
      <c r="G35" s="221"/>
      <c r="H35" s="221"/>
      <c r="I35" s="221"/>
      <c r="J35" s="221"/>
      <c r="K35" s="221"/>
      <c r="L35" s="221"/>
      <c r="M35" s="221"/>
    </row>
    <row r="36" spans="1:13" ht="29.25" customHeight="1" x14ac:dyDescent="0.25">
      <c r="A36" s="221" t="s">
        <v>50</v>
      </c>
      <c r="B36" s="221"/>
      <c r="C36" s="221"/>
      <c r="D36" s="221"/>
      <c r="E36" s="221"/>
      <c r="F36" s="221"/>
      <c r="G36" s="221"/>
      <c r="H36" s="221"/>
      <c r="I36" s="221"/>
      <c r="J36" s="221"/>
      <c r="K36" s="221"/>
      <c r="L36" s="221"/>
      <c r="M36" s="221"/>
    </row>
    <row r="37" spans="1:13" ht="30.75" customHeight="1" x14ac:dyDescent="0.25">
      <c r="A37" s="221" t="s">
        <v>51</v>
      </c>
      <c r="B37" s="221"/>
      <c r="C37" s="221"/>
      <c r="D37" s="221"/>
      <c r="E37" s="221"/>
      <c r="F37" s="221"/>
      <c r="G37" s="221"/>
      <c r="H37" s="221"/>
      <c r="I37" s="221"/>
      <c r="J37" s="221"/>
      <c r="K37" s="221"/>
      <c r="L37" s="221"/>
      <c r="M37" s="221"/>
    </row>
    <row r="38" spans="1:13" x14ac:dyDescent="0.25">
      <c r="A38" s="221" t="s">
        <v>52</v>
      </c>
      <c r="B38" s="221"/>
      <c r="C38" s="221"/>
      <c r="D38" s="221"/>
      <c r="E38" s="221"/>
      <c r="F38" s="221"/>
      <c r="G38" s="221"/>
      <c r="H38" s="221"/>
      <c r="I38" s="221"/>
      <c r="J38" s="221"/>
      <c r="K38" s="221"/>
      <c r="L38" s="221"/>
      <c r="M38" s="221"/>
    </row>
    <row r="40" spans="1:13" x14ac:dyDescent="0.25">
      <c r="A40" s="23" t="s">
        <v>334</v>
      </c>
    </row>
    <row r="41" spans="1:13" ht="48" customHeight="1" x14ac:dyDescent="0.25">
      <c r="A41" s="218" t="s">
        <v>53</v>
      </c>
      <c r="B41" s="218"/>
      <c r="C41" s="218"/>
      <c r="D41" s="218"/>
      <c r="E41" s="218"/>
      <c r="F41" s="218"/>
      <c r="G41" s="218"/>
      <c r="H41" s="218"/>
      <c r="I41" s="218"/>
      <c r="J41" s="218"/>
      <c r="K41" s="218"/>
      <c r="L41" s="218"/>
      <c r="M41" s="218"/>
    </row>
    <row r="42" spans="1:13" x14ac:dyDescent="0.25">
      <c r="A42" s="4"/>
      <c r="B42" s="4"/>
      <c r="C42" s="4"/>
      <c r="D42" s="4"/>
      <c r="E42" s="4"/>
      <c r="F42" s="4"/>
      <c r="G42" s="4"/>
      <c r="H42" s="4"/>
      <c r="I42" s="4"/>
      <c r="J42" s="4"/>
      <c r="K42" s="4"/>
      <c r="L42" s="4"/>
      <c r="M42" s="4"/>
    </row>
    <row r="43" spans="1:13" x14ac:dyDescent="0.25">
      <c r="A43" s="220" t="s">
        <v>54</v>
      </c>
      <c r="B43" s="218"/>
      <c r="C43" s="218"/>
      <c r="D43" s="218"/>
      <c r="E43" s="218"/>
      <c r="F43" s="218"/>
      <c r="G43" s="218"/>
      <c r="H43" s="218"/>
      <c r="I43" s="218"/>
      <c r="J43" s="218"/>
      <c r="K43" s="218"/>
      <c r="L43" s="218"/>
      <c r="M43" s="218"/>
    </row>
    <row r="44" spans="1:13" ht="154.5" customHeight="1" x14ac:dyDescent="0.25">
      <c r="A44" s="218" t="s">
        <v>55</v>
      </c>
      <c r="B44" s="218"/>
      <c r="C44" s="218"/>
      <c r="D44" s="218"/>
      <c r="E44" s="218"/>
      <c r="F44" s="218"/>
      <c r="G44" s="218"/>
      <c r="H44" s="218"/>
      <c r="I44" s="218"/>
      <c r="J44" s="218"/>
      <c r="K44" s="218"/>
      <c r="L44" s="218"/>
      <c r="M44" s="218"/>
    </row>
    <row r="45" spans="1:13" ht="42.75" customHeight="1" x14ac:dyDescent="0.25">
      <c r="A45" s="218" t="s">
        <v>56</v>
      </c>
      <c r="B45" s="218"/>
      <c r="C45" s="218"/>
      <c r="D45" s="218"/>
      <c r="E45" s="218"/>
      <c r="F45" s="218"/>
      <c r="G45" s="218"/>
      <c r="H45" s="218"/>
      <c r="I45" s="218"/>
      <c r="J45" s="218"/>
      <c r="K45" s="218"/>
      <c r="L45" s="218"/>
      <c r="M45" s="218"/>
    </row>
    <row r="46" spans="1:13" x14ac:dyDescent="0.25">
      <c r="A46" s="218" t="s">
        <v>57</v>
      </c>
      <c r="B46" s="218"/>
      <c r="C46" s="218"/>
      <c r="D46" s="218"/>
      <c r="E46" s="218"/>
      <c r="F46" s="218"/>
      <c r="G46" s="218"/>
      <c r="H46" s="218"/>
      <c r="I46" s="218"/>
      <c r="J46" s="218"/>
      <c r="K46" s="218"/>
      <c r="L46" s="218"/>
      <c r="M46" s="218"/>
    </row>
    <row r="47" spans="1:13" x14ac:dyDescent="0.25">
      <c r="A47" s="4"/>
      <c r="B47" s="4"/>
      <c r="C47" s="4"/>
      <c r="D47" s="4"/>
      <c r="E47" s="4"/>
      <c r="F47" s="4"/>
      <c r="G47" s="4"/>
      <c r="H47" s="4"/>
      <c r="I47" s="4"/>
      <c r="J47" s="4"/>
      <c r="K47" s="4"/>
      <c r="L47" s="4"/>
      <c r="M47" s="4"/>
    </row>
    <row r="48" spans="1:13" x14ac:dyDescent="0.25">
      <c r="A48" s="220" t="s">
        <v>335</v>
      </c>
      <c r="B48" s="220"/>
      <c r="C48" s="220"/>
      <c r="D48" s="220"/>
      <c r="E48" s="220"/>
      <c r="F48" s="220"/>
      <c r="G48" s="220"/>
      <c r="H48" s="220"/>
      <c r="I48" s="220"/>
      <c r="J48" s="220"/>
      <c r="K48" s="220"/>
      <c r="L48" s="220"/>
      <c r="M48" s="220"/>
    </row>
    <row r="49" spans="1:13" x14ac:dyDescent="0.25">
      <c r="A49" s="218" t="s">
        <v>337</v>
      </c>
      <c r="B49" s="218"/>
      <c r="C49" s="218"/>
      <c r="D49" s="218"/>
      <c r="E49" s="218"/>
      <c r="F49" s="218"/>
      <c r="G49" s="218"/>
      <c r="H49" s="218"/>
      <c r="I49" s="218"/>
      <c r="J49" s="218"/>
      <c r="K49" s="218"/>
      <c r="L49" s="218"/>
      <c r="M49" s="218"/>
    </row>
    <row r="50" spans="1:13" ht="30" customHeight="1" x14ac:dyDescent="0.25">
      <c r="A50" s="218" t="s">
        <v>336</v>
      </c>
      <c r="B50" s="218"/>
      <c r="C50" s="218"/>
      <c r="D50" s="218"/>
      <c r="E50" s="218"/>
      <c r="F50" s="218"/>
      <c r="G50" s="218"/>
      <c r="H50" s="218"/>
      <c r="I50" s="218"/>
      <c r="J50" s="218"/>
      <c r="K50" s="218"/>
      <c r="L50" s="218"/>
      <c r="M50" s="218"/>
    </row>
    <row r="51" spans="1:13" x14ac:dyDescent="0.25">
      <c r="A51" s="4"/>
      <c r="B51" s="4"/>
      <c r="C51" s="4"/>
      <c r="D51" s="4"/>
      <c r="E51" s="4"/>
      <c r="F51" s="4"/>
      <c r="G51" s="4"/>
      <c r="H51" s="4"/>
      <c r="I51" s="4"/>
      <c r="J51" s="4"/>
      <c r="K51" s="4"/>
      <c r="L51" s="4"/>
      <c r="M51" s="4"/>
    </row>
    <row r="52" spans="1:13" x14ac:dyDescent="0.25">
      <c r="A52" s="23" t="s">
        <v>58</v>
      </c>
    </row>
    <row r="53" spans="1:13" ht="78.75" customHeight="1" x14ac:dyDescent="0.25">
      <c r="A53" s="218" t="s">
        <v>59</v>
      </c>
      <c r="B53" s="218"/>
      <c r="C53" s="218"/>
      <c r="D53" s="218"/>
      <c r="E53" s="218"/>
      <c r="F53" s="218"/>
      <c r="G53" s="218"/>
      <c r="H53" s="218"/>
      <c r="I53" s="218"/>
      <c r="J53" s="218"/>
      <c r="K53" s="218"/>
      <c r="L53" s="218"/>
      <c r="M53" s="218"/>
    </row>
    <row r="54" spans="1:13" x14ac:dyDescent="0.25">
      <c r="A54" s="4"/>
      <c r="B54" s="4"/>
      <c r="C54" s="4"/>
      <c r="D54" s="4"/>
      <c r="E54" s="4"/>
      <c r="F54" s="4"/>
      <c r="G54" s="4"/>
      <c r="H54" s="4"/>
      <c r="I54" s="4"/>
      <c r="J54" s="4"/>
      <c r="K54" s="4"/>
      <c r="L54" s="4"/>
      <c r="M54" s="4"/>
    </row>
    <row r="55" spans="1:13" x14ac:dyDescent="0.25">
      <c r="A55" s="220" t="s">
        <v>338</v>
      </c>
      <c r="B55" s="220"/>
      <c r="C55" s="220"/>
      <c r="D55" s="220"/>
      <c r="E55" s="220"/>
      <c r="F55" s="220"/>
      <c r="G55" s="220"/>
      <c r="H55" s="220"/>
      <c r="I55" s="220"/>
      <c r="J55" s="220"/>
      <c r="K55" s="220"/>
      <c r="L55" s="220"/>
      <c r="M55" s="220"/>
    </row>
    <row r="56" spans="1:13" ht="45.75" customHeight="1" x14ac:dyDescent="0.25">
      <c r="A56" s="218" t="s">
        <v>60</v>
      </c>
      <c r="B56" s="218"/>
      <c r="C56" s="218"/>
      <c r="D56" s="218"/>
      <c r="E56" s="218"/>
      <c r="F56" s="218"/>
      <c r="G56" s="218"/>
      <c r="H56" s="218"/>
      <c r="I56" s="218"/>
      <c r="J56" s="218"/>
      <c r="K56" s="218"/>
      <c r="L56" s="218"/>
      <c r="M56" s="218"/>
    </row>
    <row r="57" spans="1:13" ht="27.75" customHeight="1" x14ac:dyDescent="0.25">
      <c r="A57" s="218" t="s">
        <v>348</v>
      </c>
      <c r="B57" s="218"/>
      <c r="C57" s="218"/>
      <c r="D57" s="218"/>
      <c r="E57" s="218"/>
      <c r="F57" s="218"/>
      <c r="G57" s="218"/>
      <c r="H57" s="218"/>
      <c r="I57" s="218"/>
      <c r="J57" s="218"/>
      <c r="K57" s="218"/>
      <c r="L57" s="218"/>
      <c r="M57" s="218"/>
    </row>
    <row r="58" spans="1:13" x14ac:dyDescent="0.25">
      <c r="A58" s="4"/>
      <c r="B58" s="4"/>
      <c r="C58" s="4"/>
      <c r="D58" s="4"/>
      <c r="E58" s="4"/>
      <c r="F58" s="4"/>
      <c r="G58" s="4"/>
      <c r="H58" s="4"/>
      <c r="I58" s="4"/>
      <c r="J58" s="4"/>
      <c r="K58" s="4"/>
      <c r="L58" s="4"/>
      <c r="M58" s="4"/>
    </row>
    <row r="59" spans="1:13" x14ac:dyDescent="0.25">
      <c r="A59" s="23" t="s">
        <v>61</v>
      </c>
    </row>
    <row r="60" spans="1:13" ht="44.25" customHeight="1" x14ac:dyDescent="0.25">
      <c r="A60" s="218" t="s">
        <v>62</v>
      </c>
      <c r="B60" s="218"/>
      <c r="C60" s="218"/>
      <c r="D60" s="218"/>
      <c r="E60" s="218"/>
      <c r="F60" s="218"/>
      <c r="G60" s="218"/>
      <c r="H60" s="218"/>
      <c r="I60" s="218"/>
      <c r="J60" s="218"/>
      <c r="K60" s="218"/>
      <c r="L60" s="218"/>
      <c r="M60" s="218"/>
    </row>
    <row r="61" spans="1:13" ht="30" customHeight="1" x14ac:dyDescent="0.25">
      <c r="A61" s="218" t="s">
        <v>63</v>
      </c>
      <c r="B61" s="218"/>
      <c r="C61" s="218"/>
      <c r="D61" s="218"/>
      <c r="E61" s="218"/>
      <c r="F61" s="218"/>
      <c r="G61" s="218"/>
      <c r="H61" s="218"/>
      <c r="I61" s="218"/>
      <c r="J61" s="218"/>
      <c r="K61" s="218"/>
      <c r="L61" s="218"/>
      <c r="M61" s="218"/>
    </row>
    <row r="62" spans="1:13" x14ac:dyDescent="0.25">
      <c r="A62" s="4"/>
      <c r="B62" s="4"/>
      <c r="C62" s="4"/>
      <c r="D62" s="4"/>
      <c r="E62" s="4"/>
      <c r="F62" s="4"/>
      <c r="G62" s="4"/>
      <c r="H62" s="4"/>
      <c r="I62" s="4"/>
      <c r="J62" s="4"/>
      <c r="K62" s="4"/>
      <c r="L62" s="4"/>
      <c r="M62" s="4"/>
    </row>
    <row r="63" spans="1:13" x14ac:dyDescent="0.25">
      <c r="A63" s="220" t="s">
        <v>64</v>
      </c>
      <c r="B63" s="218"/>
      <c r="C63" s="218"/>
      <c r="D63" s="218"/>
      <c r="E63" s="218"/>
      <c r="F63" s="218"/>
      <c r="G63" s="218"/>
      <c r="H63" s="218"/>
      <c r="I63" s="218"/>
      <c r="J63" s="218"/>
      <c r="K63" s="218"/>
      <c r="L63" s="218"/>
      <c r="M63" s="218"/>
    </row>
    <row r="64" spans="1:13" ht="46.5" customHeight="1" x14ac:dyDescent="0.25">
      <c r="A64" s="218" t="s">
        <v>65</v>
      </c>
      <c r="B64" s="218"/>
      <c r="C64" s="218"/>
      <c r="D64" s="218"/>
      <c r="E64" s="218"/>
      <c r="F64" s="218"/>
      <c r="G64" s="218"/>
      <c r="H64" s="218"/>
      <c r="I64" s="218"/>
      <c r="J64" s="218"/>
      <c r="K64" s="218"/>
      <c r="L64" s="218"/>
      <c r="M64" s="218"/>
    </row>
    <row r="65" spans="1:13" x14ac:dyDescent="0.25">
      <c r="A65" s="4"/>
      <c r="B65" s="4"/>
      <c r="C65" s="4"/>
      <c r="D65" s="4"/>
      <c r="E65" s="4"/>
      <c r="F65" s="4"/>
      <c r="G65" s="4"/>
      <c r="H65" s="4"/>
      <c r="I65" s="4"/>
      <c r="J65" s="4"/>
      <c r="K65" s="4"/>
      <c r="L65" s="4"/>
      <c r="M65" s="4"/>
    </row>
    <row r="66" spans="1:13" x14ac:dyDescent="0.25">
      <c r="A66" s="23" t="s">
        <v>66</v>
      </c>
    </row>
    <row r="67" spans="1:13" x14ac:dyDescent="0.25">
      <c r="A67" s="218" t="s">
        <v>67</v>
      </c>
      <c r="B67" s="218"/>
      <c r="C67" s="218"/>
      <c r="D67" s="218"/>
      <c r="E67" s="218"/>
      <c r="F67" s="218"/>
      <c r="G67" s="218"/>
      <c r="H67" s="218"/>
      <c r="I67" s="218"/>
      <c r="J67" s="218"/>
      <c r="K67" s="218"/>
      <c r="L67" s="218"/>
      <c r="M67" s="218"/>
    </row>
    <row r="68" spans="1:13" x14ac:dyDescent="0.25">
      <c r="A68" s="218" t="s">
        <v>339</v>
      </c>
      <c r="B68" s="218"/>
      <c r="C68" s="218"/>
      <c r="D68" s="218"/>
      <c r="E68" s="218"/>
      <c r="F68" s="218"/>
      <c r="G68" s="218"/>
      <c r="H68" s="218"/>
      <c r="I68" s="218"/>
      <c r="J68" s="218"/>
      <c r="K68" s="218"/>
      <c r="L68" s="218"/>
    </row>
    <row r="69" spans="1:13" ht="30" customHeight="1" x14ac:dyDescent="0.25">
      <c r="A69" s="218" t="s">
        <v>340</v>
      </c>
      <c r="B69" s="218"/>
      <c r="C69" s="218"/>
      <c r="D69" s="218"/>
      <c r="E69" s="218"/>
      <c r="F69" s="218"/>
      <c r="G69" s="218"/>
      <c r="H69" s="218"/>
      <c r="I69" s="218"/>
      <c r="J69" s="218"/>
      <c r="K69" s="218"/>
      <c r="L69" s="218"/>
    </row>
    <row r="70" spans="1:13" ht="30.75" customHeight="1" x14ac:dyDescent="0.25">
      <c r="A70" s="219" t="s">
        <v>341</v>
      </c>
      <c r="B70" s="219"/>
      <c r="C70" s="219"/>
      <c r="D70" s="219"/>
      <c r="E70" s="219"/>
      <c r="F70" s="219"/>
      <c r="G70" s="219"/>
      <c r="H70" s="219"/>
      <c r="I70" s="219"/>
      <c r="J70" s="219"/>
      <c r="K70" s="219"/>
      <c r="L70" s="219"/>
      <c r="M70" s="219"/>
    </row>
    <row r="72" spans="1:13" x14ac:dyDescent="0.25">
      <c r="A72" s="23" t="s">
        <v>342</v>
      </c>
    </row>
    <row r="73" spans="1:13" x14ac:dyDescent="0.25">
      <c r="A73" s="218" t="s">
        <v>343</v>
      </c>
      <c r="B73" s="218"/>
      <c r="C73" s="218"/>
      <c r="D73" s="218"/>
      <c r="E73" s="218"/>
      <c r="F73" s="218"/>
      <c r="G73" s="218"/>
      <c r="H73" s="218"/>
      <c r="I73" s="218"/>
      <c r="J73" s="218"/>
      <c r="K73" s="218"/>
      <c r="L73" s="218"/>
      <c r="M73" s="218"/>
    </row>
    <row r="74" spans="1:13" ht="47.25" customHeight="1" x14ac:dyDescent="0.25">
      <c r="A74" s="218" t="s">
        <v>68</v>
      </c>
      <c r="B74" s="218"/>
      <c r="C74" s="218"/>
      <c r="D74" s="218"/>
      <c r="E74" s="218"/>
      <c r="F74" s="218"/>
      <c r="G74" s="218"/>
      <c r="H74" s="218"/>
      <c r="I74" s="218"/>
      <c r="J74" s="218"/>
      <c r="K74" s="218"/>
      <c r="L74" s="218"/>
      <c r="M74" s="218"/>
    </row>
    <row r="76" spans="1:13" x14ac:dyDescent="0.25">
      <c r="A76" s="23" t="s">
        <v>344</v>
      </c>
    </row>
    <row r="77" spans="1:13" x14ac:dyDescent="0.25">
      <c r="A77" s="218" t="s">
        <v>69</v>
      </c>
      <c r="B77" s="218"/>
      <c r="C77" s="218"/>
      <c r="D77" s="218"/>
      <c r="E77" s="218"/>
      <c r="F77" s="218"/>
      <c r="G77" s="218"/>
      <c r="H77" s="218"/>
      <c r="I77" s="218"/>
      <c r="J77" s="218"/>
      <c r="K77" s="218"/>
      <c r="L77" s="218"/>
      <c r="M77" s="218"/>
    </row>
    <row r="78" spans="1:13" ht="29.25" customHeight="1" x14ac:dyDescent="0.25">
      <c r="A78" s="218" t="s">
        <v>345</v>
      </c>
      <c r="B78" s="218"/>
      <c r="C78" s="218"/>
      <c r="D78" s="218"/>
      <c r="E78" s="218"/>
      <c r="F78" s="218"/>
      <c r="G78" s="218"/>
      <c r="H78" s="218"/>
      <c r="I78" s="218"/>
      <c r="J78" s="218"/>
      <c r="K78" s="218"/>
      <c r="L78" s="218"/>
      <c r="M78" s="218"/>
    </row>
    <row r="79" spans="1:13" x14ac:dyDescent="0.25">
      <c r="A79" t="s">
        <v>70</v>
      </c>
    </row>
    <row r="80" spans="1:13" ht="14.25" customHeight="1" x14ac:dyDescent="0.25">
      <c r="A80" s="219" t="s">
        <v>71</v>
      </c>
      <c r="B80" s="219"/>
      <c r="C80" s="219"/>
      <c r="D80" s="219"/>
      <c r="E80" s="219"/>
      <c r="F80" s="219"/>
      <c r="G80" s="219"/>
      <c r="H80" s="219"/>
      <c r="I80" s="219"/>
      <c r="J80" s="219"/>
      <c r="K80" s="219"/>
      <c r="L80" s="219"/>
      <c r="M80" s="219"/>
    </row>
    <row r="81" spans="1:13" ht="29.25" customHeight="1" x14ac:dyDescent="0.25">
      <c r="A81" s="219" t="s">
        <v>72</v>
      </c>
      <c r="B81" s="219"/>
      <c r="C81" s="219"/>
      <c r="D81" s="219"/>
      <c r="E81" s="219"/>
      <c r="F81" s="219"/>
      <c r="G81" s="219"/>
      <c r="H81" s="219"/>
      <c r="I81" s="219"/>
      <c r="J81" s="219"/>
      <c r="K81" s="219"/>
      <c r="L81" s="219"/>
      <c r="M81" s="219"/>
    </row>
    <row r="82" spans="1:13" x14ac:dyDescent="0.25">
      <c r="A82" s="218" t="s">
        <v>346</v>
      </c>
      <c r="B82" s="218"/>
      <c r="C82" s="218"/>
      <c r="D82" s="218"/>
      <c r="E82" s="218"/>
      <c r="F82" s="218"/>
      <c r="G82" s="218"/>
      <c r="H82" s="218"/>
      <c r="I82" s="218"/>
      <c r="J82" s="218"/>
      <c r="K82" s="218"/>
      <c r="L82" s="218"/>
      <c r="M82" s="218"/>
    </row>
    <row r="83" spans="1:13" ht="27.75" customHeight="1" x14ac:dyDescent="0.25">
      <c r="A83" s="218" t="s">
        <v>347</v>
      </c>
      <c r="B83" s="218"/>
      <c r="C83" s="218"/>
      <c r="D83" s="218"/>
      <c r="E83" s="218"/>
      <c r="F83" s="218"/>
      <c r="G83" s="218"/>
      <c r="H83" s="218"/>
      <c r="I83" s="218"/>
      <c r="J83" s="218"/>
      <c r="K83" s="218"/>
      <c r="L83" s="218"/>
      <c r="M83" s="218"/>
    </row>
    <row r="85" spans="1:13" x14ac:dyDescent="0.25">
      <c r="A85" s="199" t="s">
        <v>73</v>
      </c>
    </row>
    <row r="86" spans="1:13" ht="76.5" customHeight="1" x14ac:dyDescent="0.25">
      <c r="A86" s="218" t="s">
        <v>74</v>
      </c>
      <c r="B86" s="218"/>
      <c r="C86" s="218"/>
      <c r="D86" s="218"/>
      <c r="E86" s="218"/>
      <c r="F86" s="218"/>
      <c r="G86" s="218"/>
      <c r="H86" s="218"/>
      <c r="I86" s="218"/>
      <c r="J86" s="218"/>
      <c r="K86" s="218"/>
      <c r="L86" s="218"/>
      <c r="M86" s="218"/>
    </row>
    <row r="87" spans="1:13" x14ac:dyDescent="0.25">
      <c r="A87" s="4"/>
      <c r="B87" s="4"/>
      <c r="C87" s="4"/>
      <c r="D87" s="4"/>
      <c r="E87" s="4"/>
      <c r="F87" s="4"/>
      <c r="G87" s="4"/>
      <c r="H87" s="4"/>
      <c r="I87" s="4"/>
      <c r="J87" s="4"/>
      <c r="K87" s="4"/>
      <c r="L87" s="4"/>
      <c r="M87" s="4"/>
    </row>
    <row r="88" spans="1:13" x14ac:dyDescent="0.25">
      <c r="A88" s="23" t="s">
        <v>75</v>
      </c>
    </row>
    <row r="89" spans="1:13" ht="120.75" customHeight="1" x14ac:dyDescent="0.25">
      <c r="A89" s="218" t="s">
        <v>76</v>
      </c>
      <c r="B89" s="218"/>
      <c r="C89" s="218"/>
      <c r="D89" s="218"/>
      <c r="E89" s="218"/>
      <c r="F89" s="218"/>
      <c r="G89" s="218"/>
      <c r="H89" s="218"/>
      <c r="I89" s="218"/>
      <c r="J89" s="218"/>
      <c r="K89" s="218"/>
      <c r="L89" s="218"/>
      <c r="M89" s="218"/>
    </row>
  </sheetData>
  <sheetProtection sheet="1" objects="1" scenarios="1"/>
  <mergeCells count="37">
    <mergeCell ref="A56:M56"/>
    <mergeCell ref="A38:M38"/>
    <mergeCell ref="A41:M41"/>
    <mergeCell ref="A43:M43"/>
    <mergeCell ref="A44:M44"/>
    <mergeCell ref="A45:M45"/>
    <mergeCell ref="A46:M46"/>
    <mergeCell ref="A48:M48"/>
    <mergeCell ref="A49:M49"/>
    <mergeCell ref="A37:M37"/>
    <mergeCell ref="A26:M26"/>
    <mergeCell ref="A33:M33"/>
    <mergeCell ref="A34:M34"/>
    <mergeCell ref="A35:M35"/>
    <mergeCell ref="A36:M36"/>
    <mergeCell ref="A50:M50"/>
    <mergeCell ref="A53:M53"/>
    <mergeCell ref="A55:M55"/>
    <mergeCell ref="A78:M78"/>
    <mergeCell ref="A60:M60"/>
    <mergeCell ref="A61:M61"/>
    <mergeCell ref="A63:M63"/>
    <mergeCell ref="A64:M64"/>
    <mergeCell ref="A67:M67"/>
    <mergeCell ref="A68:L68"/>
    <mergeCell ref="A69:L69"/>
    <mergeCell ref="A70:M70"/>
    <mergeCell ref="A73:M73"/>
    <mergeCell ref="A74:M74"/>
    <mergeCell ref="A77:M77"/>
    <mergeCell ref="A57:M57"/>
    <mergeCell ref="A89:M89"/>
    <mergeCell ref="A80:M80"/>
    <mergeCell ref="A81:M81"/>
    <mergeCell ref="A82:M82"/>
    <mergeCell ref="A83:M83"/>
    <mergeCell ref="A86:M86"/>
  </mergeCells>
  <hyperlinks>
    <hyperlink ref="D2" r:id="rId1" xr:uid="{6EADDA70-10F0-4FF1-979F-FD6CA0A30CA3}"/>
    <hyperlink ref="D3" r:id="rId2" xr:uid="{E4D125C4-4C3E-4C51-951C-7DB7617E56CA}"/>
  </hyperlinks>
  <printOptions horizontalCentered="1"/>
  <pageMargins left="0.25" right="0.25" top="0.5" bottom="0.25" header="0" footer="0"/>
  <pageSetup scale="85" fitToHeight="0" orientation="portrait" horizontalDpi="1200" verticalDpi="1200" r:id="rId3"/>
  <headerFooter>
    <oddHeader xml:space="preserve">&amp;C&amp;"-,Bold"&amp;14GASB 87 - Leases&amp;"-,Regular"&amp;11
</oddHeader>
  </headerFooter>
  <rowBreaks count="2" manualBreakCount="2">
    <brk id="42" max="16383" man="1"/>
    <brk id="7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04B4-E2D1-4B4F-B644-100548E684A6}">
  <sheetPr>
    <pageSetUpPr fitToPage="1"/>
  </sheetPr>
  <dimension ref="A1:N127"/>
  <sheetViews>
    <sheetView zoomScale="90" zoomScaleNormal="90" workbookViewId="0">
      <selection activeCell="B1" sqref="B1:N57"/>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3"/>
      <c r="B1" s="16" t="s">
        <v>82</v>
      </c>
      <c r="C1" s="14"/>
      <c r="D1" s="15"/>
      <c r="E1" s="15"/>
      <c r="F1" s="15"/>
      <c r="G1" s="15"/>
      <c r="H1" s="15"/>
      <c r="I1" s="13"/>
      <c r="J1" s="13"/>
      <c r="K1" s="13"/>
      <c r="L1" s="13"/>
    </row>
    <row r="2" spans="1:14" ht="18.75" x14ac:dyDescent="0.4">
      <c r="A2" s="13"/>
      <c r="B2" s="16" t="s">
        <v>220</v>
      </c>
      <c r="C2" s="14"/>
      <c r="D2" s="15"/>
      <c r="E2" s="15"/>
      <c r="F2" s="15"/>
      <c r="G2" s="15"/>
      <c r="H2" s="15"/>
      <c r="I2" s="13"/>
      <c r="J2" s="13"/>
      <c r="K2" s="13"/>
      <c r="L2" s="13"/>
    </row>
    <row r="3" spans="1:14" x14ac:dyDescent="0.25">
      <c r="A3" s="13"/>
      <c r="B3" s="13"/>
      <c r="C3" s="17"/>
      <c r="D3" s="13"/>
      <c r="E3" s="18"/>
      <c r="F3" s="13"/>
      <c r="G3" s="13"/>
      <c r="H3" s="13"/>
      <c r="I3" s="13"/>
      <c r="J3" s="13"/>
      <c r="K3" s="13"/>
      <c r="L3" s="13"/>
    </row>
    <row r="4" spans="1:14" ht="15.75" x14ac:dyDescent="0.25">
      <c r="A4" s="13"/>
      <c r="B4" s="231" t="s">
        <v>218</v>
      </c>
      <c r="C4" s="232"/>
      <c r="D4" s="13"/>
      <c r="E4" s="13"/>
      <c r="F4" s="13"/>
      <c r="G4" s="13"/>
      <c r="H4" s="13"/>
      <c r="I4" s="13"/>
      <c r="J4" s="13"/>
      <c r="K4" s="13"/>
      <c r="L4" s="13"/>
    </row>
    <row r="5" spans="1:14" x14ac:dyDescent="0.25">
      <c r="A5" s="13"/>
      <c r="B5" s="19" t="s">
        <v>21</v>
      </c>
      <c r="C5" s="159">
        <v>36</v>
      </c>
      <c r="D5" s="13"/>
      <c r="E5" s="13"/>
      <c r="F5" s="13"/>
      <c r="G5" s="13"/>
      <c r="H5" s="13"/>
      <c r="I5" s="13"/>
      <c r="J5" s="13"/>
      <c r="K5" s="13"/>
      <c r="L5" s="13"/>
    </row>
    <row r="6" spans="1:14" ht="27.75" customHeight="1" x14ac:dyDescent="0.25">
      <c r="A6" s="13"/>
      <c r="B6" s="17" t="s">
        <v>80</v>
      </c>
      <c r="C6" s="160">
        <v>1.7500000000000002E-2</v>
      </c>
      <c r="D6" s="13"/>
      <c r="E6" s="13"/>
      <c r="F6" s="13"/>
      <c r="G6" s="13"/>
      <c r="H6" s="13"/>
      <c r="I6" s="13"/>
      <c r="J6" s="233" t="s">
        <v>137</v>
      </c>
      <c r="K6" s="233"/>
      <c r="L6" s="233"/>
    </row>
    <row r="7" spans="1:14" ht="96" customHeight="1" thickBot="1" x14ac:dyDescent="0.3">
      <c r="A7" s="13">
        <v>97.4</v>
      </c>
      <c r="B7" s="19" t="s">
        <v>22</v>
      </c>
      <c r="C7" s="161">
        <v>-1000</v>
      </c>
      <c r="D7" s="13"/>
      <c r="E7" s="13"/>
      <c r="F7" s="13"/>
      <c r="G7" s="13"/>
      <c r="H7" s="20" t="s">
        <v>23</v>
      </c>
      <c r="I7" s="13"/>
      <c r="J7" s="123" t="s">
        <v>136</v>
      </c>
      <c r="K7" s="157" t="s">
        <v>219</v>
      </c>
      <c r="L7" s="123" t="s">
        <v>150</v>
      </c>
    </row>
    <row r="8" spans="1:14" ht="21" customHeight="1" thickTop="1" thickBot="1" x14ac:dyDescent="0.3">
      <c r="A8" s="13"/>
      <c r="B8" s="17" t="s">
        <v>24</v>
      </c>
      <c r="C8" s="167">
        <v>0</v>
      </c>
      <c r="D8" s="13"/>
      <c r="E8" s="13"/>
      <c r="F8" s="13"/>
      <c r="G8" s="13"/>
      <c r="H8" s="166">
        <f>IF(ISERROR(PV(C6/C11,C5,C7,C8,C12)),"",PV(C6/C11,C5,C7,C8,C12))</f>
        <v>35097.5483821378</v>
      </c>
      <c r="I8" s="13"/>
      <c r="J8" s="166">
        <f>H8</f>
        <v>35097.5483821378</v>
      </c>
      <c r="K8" s="165">
        <v>36</v>
      </c>
      <c r="L8" s="166">
        <f>J8/K8</f>
        <v>974.93189950382782</v>
      </c>
    </row>
    <row r="9" spans="1:14" ht="61.5" customHeight="1" thickTop="1" x14ac:dyDescent="0.25">
      <c r="A9" s="13"/>
      <c r="B9" s="35" t="s">
        <v>25</v>
      </c>
      <c r="C9" s="161">
        <v>0</v>
      </c>
      <c r="D9" s="13"/>
      <c r="E9" s="13"/>
      <c r="F9" s="13"/>
      <c r="G9" s="13"/>
      <c r="H9" s="13"/>
      <c r="I9" s="13"/>
      <c r="J9" s="13"/>
      <c r="K9" s="13"/>
      <c r="L9" s="13"/>
    </row>
    <row r="10" spans="1:14" ht="21" customHeight="1" x14ac:dyDescent="0.25">
      <c r="A10" s="13"/>
      <c r="B10" s="17" t="s">
        <v>77</v>
      </c>
      <c r="C10" s="162">
        <v>44378</v>
      </c>
      <c r="D10" s="13"/>
      <c r="E10" s="13"/>
      <c r="F10" s="13"/>
      <c r="G10" s="13"/>
      <c r="H10" s="13"/>
      <c r="I10" s="13"/>
      <c r="J10" s="13"/>
      <c r="K10" s="13"/>
      <c r="L10" s="13"/>
    </row>
    <row r="11" spans="1:14" ht="21" customHeight="1" x14ac:dyDescent="0.25">
      <c r="A11" s="13"/>
      <c r="B11" s="17" t="s">
        <v>26</v>
      </c>
      <c r="C11" s="163">
        <v>12</v>
      </c>
      <c r="D11" s="13"/>
      <c r="E11" s="13"/>
      <c r="F11" s="13"/>
      <c r="G11" s="13"/>
      <c r="H11" s="13"/>
      <c r="I11" s="13"/>
      <c r="J11" s="13"/>
      <c r="K11" s="13"/>
      <c r="L11" s="13"/>
    </row>
    <row r="12" spans="1:14" ht="45" customHeight="1" x14ac:dyDescent="0.25">
      <c r="A12" s="13"/>
      <c r="B12" s="21" t="s">
        <v>27</v>
      </c>
      <c r="C12" s="164">
        <v>1</v>
      </c>
      <c r="D12" s="13"/>
      <c r="E12" s="13" t="s">
        <v>28</v>
      </c>
      <c r="F12" s="22"/>
      <c r="G12" s="13"/>
      <c r="H12" s="13"/>
      <c r="I12" s="13"/>
      <c r="J12" s="13"/>
      <c r="K12" s="13"/>
      <c r="L12" s="13"/>
    </row>
    <row r="13" spans="1:14" x14ac:dyDescent="0.25">
      <c r="A13" s="13"/>
      <c r="B13" s="13"/>
      <c r="C13" s="19"/>
      <c r="D13" s="13"/>
      <c r="E13" s="13"/>
      <c r="F13" s="13"/>
      <c r="G13" s="13"/>
      <c r="H13" s="13"/>
      <c r="I13" s="13"/>
      <c r="J13" s="13"/>
      <c r="K13" s="13"/>
      <c r="L13" s="13"/>
    </row>
    <row r="14" spans="1:14" ht="39" x14ac:dyDescent="0.25">
      <c r="A14" s="13"/>
      <c r="B14" s="148" t="s">
        <v>29</v>
      </c>
      <c r="C14" s="149" t="s">
        <v>30</v>
      </c>
      <c r="D14" s="150" t="s">
        <v>31</v>
      </c>
      <c r="E14" s="151" t="s">
        <v>221</v>
      </c>
      <c r="F14" s="151" t="s">
        <v>207</v>
      </c>
      <c r="G14" s="151" t="s">
        <v>216</v>
      </c>
      <c r="H14" s="151" t="s">
        <v>217</v>
      </c>
      <c r="I14" s="13"/>
      <c r="J14" s="151" t="s">
        <v>204</v>
      </c>
      <c r="K14" s="151" t="s">
        <v>210</v>
      </c>
      <c r="L14" s="151" t="s">
        <v>138</v>
      </c>
      <c r="N14" s="151" t="s">
        <v>214</v>
      </c>
    </row>
    <row r="15" spans="1:14" ht="39" x14ac:dyDescent="0.25">
      <c r="A15" s="13"/>
      <c r="B15" s="152" t="s">
        <v>29</v>
      </c>
      <c r="C15" s="153" t="s">
        <v>30</v>
      </c>
      <c r="D15" s="154" t="s">
        <v>31</v>
      </c>
      <c r="E15" s="155" t="s">
        <v>206</v>
      </c>
      <c r="F15" s="155" t="s">
        <v>208</v>
      </c>
      <c r="G15" s="155" t="s">
        <v>209</v>
      </c>
      <c r="H15" s="155" t="s">
        <v>212</v>
      </c>
      <c r="I15" s="13"/>
      <c r="J15" s="155" t="s">
        <v>205</v>
      </c>
      <c r="K15" s="155" t="s">
        <v>211</v>
      </c>
      <c r="L15" s="155" t="s">
        <v>213</v>
      </c>
      <c r="N15" s="155" t="s">
        <v>222</v>
      </c>
    </row>
    <row r="16" spans="1:14" x14ac:dyDescent="0.25">
      <c r="A16" s="13"/>
      <c r="B16" s="31">
        <f>IF(C10="","",C10)</f>
        <v>44378</v>
      </c>
      <c r="C16" s="32">
        <f>IF(C11="","",1)</f>
        <v>1</v>
      </c>
      <c r="D16" s="33">
        <f>IF(C16&lt;&gt;"",$C$9,"")</f>
        <v>0</v>
      </c>
      <c r="E16" s="33">
        <f>IF(C16&lt;&gt;"",ABS($C$7),"")</f>
        <v>1000</v>
      </c>
      <c r="F16" s="33">
        <f>IF(C16&lt;&gt;"",IF($C$12=0,H8*$C$6/C11,0),"")</f>
        <v>0</v>
      </c>
      <c r="G16" s="33">
        <f>IF(C16&lt;&gt;"",E16-F16,"")</f>
        <v>1000</v>
      </c>
      <c r="H16" s="33">
        <f>IF(C16&lt;&gt;"",$H$8-G16,"")</f>
        <v>34097.5483821378</v>
      </c>
      <c r="I16" s="13"/>
      <c r="J16" s="22"/>
      <c r="K16" s="33">
        <f>$L$8</f>
        <v>974.93189950382782</v>
      </c>
      <c r="L16" s="33">
        <f>IF(C16&lt;&gt;"",$J$8-K16,"")</f>
        <v>34122.616482633974</v>
      </c>
      <c r="N16" s="33">
        <f>F16+K16</f>
        <v>974.93189950382782</v>
      </c>
    </row>
    <row r="17" spans="1:14" x14ac:dyDescent="0.25">
      <c r="A17" s="13"/>
      <c r="B17" s="31">
        <f>IF(C17&lt;&gt;"",DATE(YEAR($C$10),MONTH($C$10)+(C17-1)*12/$C$11,DAY($C$10)),"")</f>
        <v>44409</v>
      </c>
      <c r="C17" s="32">
        <f>IF(ISERROR(IF($C$5-C16&gt;0,C16+1,"")),"",IF($C$5-C16&gt;0,C16+1,""))</f>
        <v>2</v>
      </c>
      <c r="D17" s="33">
        <f>IF(C17&lt;&gt;"",$C$9,"")</f>
        <v>0</v>
      </c>
      <c r="E17" s="33">
        <f>IF(C17&lt;&gt;"",ABS($C$7),"")</f>
        <v>1000</v>
      </c>
      <c r="F17" s="33">
        <f>IF(C17&lt;&gt;"",H16*$C$6/$C$11,"")</f>
        <v>49.72559139061763</v>
      </c>
      <c r="G17" s="33">
        <f>IF(C17&lt;&gt;"",E17-F17,"")</f>
        <v>950.27440860938236</v>
      </c>
      <c r="H17" s="33">
        <f>IF(C17&lt;&gt;"",H16-G17,"")</f>
        <v>33147.273973528419</v>
      </c>
      <c r="I17" s="13"/>
      <c r="J17" s="22"/>
      <c r="K17" s="33">
        <f t="shared" ref="K17:K51" si="0">$L$8</f>
        <v>974.93189950382782</v>
      </c>
      <c r="L17" s="33">
        <f>IF(G17&lt;&gt;"",L16-K17,"")</f>
        <v>33147.684583130147</v>
      </c>
      <c r="N17" s="33">
        <f t="shared" ref="N17:N51" si="1">F17+K17</f>
        <v>1024.6574908944453</v>
      </c>
    </row>
    <row r="18" spans="1:14" x14ac:dyDescent="0.25">
      <c r="A18" s="13"/>
      <c r="B18" s="31">
        <f>IF(C18&lt;&gt;"",DATE(YEAR($C$10),MONTH($C$10)+(C18-1)*12/$C$11,DAY($C$10)),"")</f>
        <v>44440</v>
      </c>
      <c r="C18" s="32">
        <f>IF(ISERROR(IF($C$5-C17&gt;0,C17+1,"")),"",IF($C$5-C17&gt;0,C17+1,""))</f>
        <v>3</v>
      </c>
      <c r="D18" s="33">
        <f>IF(C18&lt;&gt;"",$C$9,"")</f>
        <v>0</v>
      </c>
      <c r="E18" s="33">
        <f>IF(C18&lt;&gt;"",ABS($C$7),"")</f>
        <v>1000</v>
      </c>
      <c r="F18" s="33">
        <f>IF(C18&lt;&gt;"",H17*$C$6/$C$11,"")</f>
        <v>48.339774544728954</v>
      </c>
      <c r="G18" s="33">
        <f>IF(C18&lt;&gt;"",E18-F18,"")</f>
        <v>951.66022545527107</v>
      </c>
      <c r="H18" s="33">
        <f>IF(C18&lt;&gt;"",H17-G18,"")</f>
        <v>32195.613748073149</v>
      </c>
      <c r="I18" s="13"/>
      <c r="J18" s="22"/>
      <c r="K18" s="33">
        <f t="shared" si="0"/>
        <v>974.93189950382782</v>
      </c>
      <c r="L18" s="33">
        <f>IF(G18&lt;&gt;"",L17-K18,"")</f>
        <v>32172.752683626321</v>
      </c>
      <c r="N18" s="33">
        <f t="shared" si="1"/>
        <v>1023.2716740485567</v>
      </c>
    </row>
    <row r="19" spans="1:14" x14ac:dyDescent="0.25">
      <c r="A19" s="13"/>
      <c r="B19" s="31">
        <f t="shared" ref="B19:B82" si="2">IF(C19&lt;&gt;"",DATE(YEAR($C$10),MONTH($C$10)+(C19-1)*12/$C$11,DAY($C$10)),"")</f>
        <v>44470</v>
      </c>
      <c r="C19" s="32">
        <f t="shared" ref="C19:C82" si="3">IF(ISERROR(IF($C$5-C18&gt;0,C18+1,"")),"",IF($C$5-C18&gt;0,C18+1,""))</f>
        <v>4</v>
      </c>
      <c r="D19" s="33">
        <f t="shared" ref="D19:D82" si="4">IF(C19&lt;&gt;"",$C$9,"")</f>
        <v>0</v>
      </c>
      <c r="E19" s="33">
        <f t="shared" ref="E19:E82" si="5">IF(C19&lt;&gt;"",ABS($C$7),"")</f>
        <v>1000</v>
      </c>
      <c r="F19" s="33">
        <f t="shared" ref="F19:F82" si="6">IF(C19&lt;&gt;"",H18*$C$6/$C$11,"")</f>
        <v>46.951936715940015</v>
      </c>
      <c r="G19" s="33">
        <f t="shared" ref="G19:G82" si="7">IF(C19&lt;&gt;"",E19-F19,"")</f>
        <v>953.04806328405994</v>
      </c>
      <c r="H19" s="33">
        <f t="shared" ref="H19:H82" si="8">IF(C19&lt;&gt;"",H18-G19,"")</f>
        <v>31242.56568478909</v>
      </c>
      <c r="I19" s="13"/>
      <c r="J19" s="22"/>
      <c r="K19" s="33">
        <f t="shared" si="0"/>
        <v>974.93189950382782</v>
      </c>
      <c r="L19" s="33">
        <f t="shared" ref="L19:L51" si="9">IF(G19&lt;&gt;"",L18-K19,"")</f>
        <v>31197.820784122494</v>
      </c>
      <c r="N19" s="33">
        <f t="shared" si="1"/>
        <v>1021.8838362197679</v>
      </c>
    </row>
    <row r="20" spans="1:14" x14ac:dyDescent="0.25">
      <c r="A20" s="13"/>
      <c r="B20" s="31">
        <f t="shared" si="2"/>
        <v>44501</v>
      </c>
      <c r="C20" s="32">
        <f t="shared" si="3"/>
        <v>5</v>
      </c>
      <c r="D20" s="33">
        <f t="shared" si="4"/>
        <v>0</v>
      </c>
      <c r="E20" s="33">
        <f t="shared" si="5"/>
        <v>1000</v>
      </c>
      <c r="F20" s="33">
        <f t="shared" si="6"/>
        <v>45.562074956984098</v>
      </c>
      <c r="G20" s="33">
        <f t="shared" si="7"/>
        <v>954.43792504301587</v>
      </c>
      <c r="H20" s="33">
        <f t="shared" si="8"/>
        <v>30288.127759746072</v>
      </c>
      <c r="I20" s="13"/>
      <c r="J20" s="22"/>
      <c r="K20" s="33">
        <f t="shared" si="0"/>
        <v>974.93189950382782</v>
      </c>
      <c r="L20" s="33">
        <f t="shared" si="9"/>
        <v>30222.888884618667</v>
      </c>
      <c r="N20" s="33">
        <f t="shared" si="1"/>
        <v>1020.493974460812</v>
      </c>
    </row>
    <row r="21" spans="1:14" x14ac:dyDescent="0.25">
      <c r="A21" s="13"/>
      <c r="B21" s="31">
        <f t="shared" si="2"/>
        <v>44531</v>
      </c>
      <c r="C21" s="32">
        <f t="shared" si="3"/>
        <v>6</v>
      </c>
      <c r="D21" s="33">
        <f t="shared" si="4"/>
        <v>0</v>
      </c>
      <c r="E21" s="33">
        <f t="shared" si="5"/>
        <v>1000</v>
      </c>
      <c r="F21" s="33">
        <f t="shared" si="6"/>
        <v>44.170186316296359</v>
      </c>
      <c r="G21" s="33">
        <f t="shared" si="7"/>
        <v>955.82981368370361</v>
      </c>
      <c r="H21" s="33">
        <f t="shared" si="8"/>
        <v>29332.297946062368</v>
      </c>
      <c r="I21" s="13"/>
      <c r="J21" s="22"/>
      <c r="K21" s="33">
        <f t="shared" si="0"/>
        <v>974.93189950382782</v>
      </c>
      <c r="L21" s="33">
        <f t="shared" si="9"/>
        <v>29247.956985114841</v>
      </c>
      <c r="N21" s="33">
        <f t="shared" si="1"/>
        <v>1019.1020858201242</v>
      </c>
    </row>
    <row r="22" spans="1:14" x14ac:dyDescent="0.25">
      <c r="A22" s="13"/>
      <c r="B22" s="31">
        <f t="shared" si="2"/>
        <v>44562</v>
      </c>
      <c r="C22" s="32">
        <f t="shared" si="3"/>
        <v>7</v>
      </c>
      <c r="D22" s="33">
        <f t="shared" si="4"/>
        <v>0</v>
      </c>
      <c r="E22" s="33">
        <f t="shared" si="5"/>
        <v>1000</v>
      </c>
      <c r="F22" s="33">
        <f t="shared" si="6"/>
        <v>42.77626783800762</v>
      </c>
      <c r="G22" s="33">
        <f t="shared" si="7"/>
        <v>957.22373216199242</v>
      </c>
      <c r="H22" s="33">
        <f t="shared" si="8"/>
        <v>28375.074213900374</v>
      </c>
      <c r="I22" s="13"/>
      <c r="J22" s="22"/>
      <c r="K22" s="33">
        <f t="shared" si="0"/>
        <v>974.93189950382782</v>
      </c>
      <c r="L22" s="33">
        <f t="shared" si="9"/>
        <v>28273.025085611014</v>
      </c>
      <c r="N22" s="33">
        <f t="shared" si="1"/>
        <v>1017.7081673418354</v>
      </c>
    </row>
    <row r="23" spans="1:14" x14ac:dyDescent="0.25">
      <c r="A23" s="13"/>
      <c r="B23" s="31">
        <f t="shared" si="2"/>
        <v>44593</v>
      </c>
      <c r="C23" s="32">
        <f t="shared" si="3"/>
        <v>8</v>
      </c>
      <c r="D23" s="33">
        <f t="shared" si="4"/>
        <v>0</v>
      </c>
      <c r="E23" s="33">
        <f t="shared" si="5"/>
        <v>1000</v>
      </c>
      <c r="F23" s="33">
        <f t="shared" si="6"/>
        <v>41.380316561938052</v>
      </c>
      <c r="G23" s="33">
        <f t="shared" si="7"/>
        <v>958.619683438062</v>
      </c>
      <c r="H23" s="33">
        <f t="shared" si="8"/>
        <v>27416.454530462313</v>
      </c>
      <c r="I23" s="13"/>
      <c r="J23" s="22"/>
      <c r="K23" s="33">
        <f t="shared" si="0"/>
        <v>974.93189950382782</v>
      </c>
      <c r="L23" s="33">
        <f t="shared" si="9"/>
        <v>27298.093186107188</v>
      </c>
      <c r="N23" s="33">
        <f t="shared" si="1"/>
        <v>1016.3122160657658</v>
      </c>
    </row>
    <row r="24" spans="1:14" x14ac:dyDescent="0.25">
      <c r="A24" s="13"/>
      <c r="B24" s="31">
        <f t="shared" si="2"/>
        <v>44621</v>
      </c>
      <c r="C24" s="32">
        <f t="shared" si="3"/>
        <v>9</v>
      </c>
      <c r="D24" s="33">
        <f t="shared" si="4"/>
        <v>0</v>
      </c>
      <c r="E24" s="33">
        <f t="shared" si="5"/>
        <v>1000</v>
      </c>
      <c r="F24" s="33">
        <f t="shared" si="6"/>
        <v>39.982329523590877</v>
      </c>
      <c r="G24" s="33">
        <f t="shared" si="7"/>
        <v>960.01767047640908</v>
      </c>
      <c r="H24" s="33">
        <f t="shared" si="8"/>
        <v>26456.436859985904</v>
      </c>
      <c r="I24" s="13"/>
      <c r="J24" s="22"/>
      <c r="K24" s="33">
        <f t="shared" si="0"/>
        <v>974.93189950382782</v>
      </c>
      <c r="L24" s="33">
        <f t="shared" si="9"/>
        <v>26323.161286603361</v>
      </c>
      <c r="N24" s="33">
        <f t="shared" si="1"/>
        <v>1014.9142290274187</v>
      </c>
    </row>
    <row r="25" spans="1:14" x14ac:dyDescent="0.25">
      <c r="A25" s="13"/>
      <c r="B25" s="31">
        <f t="shared" si="2"/>
        <v>44652</v>
      </c>
      <c r="C25" s="32">
        <f t="shared" si="3"/>
        <v>10</v>
      </c>
      <c r="D25" s="33">
        <f t="shared" si="4"/>
        <v>0</v>
      </c>
      <c r="E25" s="33">
        <f t="shared" si="5"/>
        <v>1000</v>
      </c>
      <c r="F25" s="33">
        <f t="shared" si="6"/>
        <v>38.582303754146118</v>
      </c>
      <c r="G25" s="33">
        <f t="shared" si="7"/>
        <v>961.4176962458539</v>
      </c>
      <c r="H25" s="33">
        <f t="shared" si="8"/>
        <v>25495.019163740049</v>
      </c>
      <c r="I25" s="13"/>
      <c r="J25" s="22"/>
      <c r="K25" s="33">
        <f t="shared" si="0"/>
        <v>974.93189950382782</v>
      </c>
      <c r="L25" s="33">
        <f t="shared" si="9"/>
        <v>25348.229387099535</v>
      </c>
      <c r="N25" s="33">
        <f t="shared" si="1"/>
        <v>1013.5142032579739</v>
      </c>
    </row>
    <row r="26" spans="1:14" x14ac:dyDescent="0.25">
      <c r="A26" s="13"/>
      <c r="B26" s="31">
        <f t="shared" si="2"/>
        <v>44682</v>
      </c>
      <c r="C26" s="32">
        <f t="shared" si="3"/>
        <v>11</v>
      </c>
      <c r="D26" s="33">
        <f t="shared" si="4"/>
        <v>0</v>
      </c>
      <c r="E26" s="33">
        <f t="shared" si="5"/>
        <v>1000</v>
      </c>
      <c r="F26" s="33">
        <f t="shared" si="6"/>
        <v>37.180236280454245</v>
      </c>
      <c r="G26" s="33">
        <f t="shared" si="7"/>
        <v>962.81976371954579</v>
      </c>
      <c r="H26" s="33">
        <f t="shared" si="8"/>
        <v>24532.199400020505</v>
      </c>
      <c r="I26" s="13"/>
      <c r="J26" s="22"/>
      <c r="K26" s="33">
        <f t="shared" si="0"/>
        <v>974.93189950382782</v>
      </c>
      <c r="L26" s="33">
        <f t="shared" si="9"/>
        <v>24373.297487595708</v>
      </c>
      <c r="N26" s="33">
        <f t="shared" si="1"/>
        <v>1012.112135784282</v>
      </c>
    </row>
    <row r="27" spans="1:14" x14ac:dyDescent="0.25">
      <c r="A27" s="13"/>
      <c r="B27" s="31">
        <f t="shared" si="2"/>
        <v>44713</v>
      </c>
      <c r="C27" s="32">
        <f t="shared" si="3"/>
        <v>12</v>
      </c>
      <c r="D27" s="33">
        <f t="shared" si="4"/>
        <v>0</v>
      </c>
      <c r="E27" s="33">
        <f t="shared" si="5"/>
        <v>1000</v>
      </c>
      <c r="F27" s="33">
        <f t="shared" si="6"/>
        <v>35.776124125029902</v>
      </c>
      <c r="G27" s="33">
        <f t="shared" si="7"/>
        <v>964.22387587497008</v>
      </c>
      <c r="H27" s="33">
        <f t="shared" si="8"/>
        <v>23567.975524145535</v>
      </c>
      <c r="I27" s="13"/>
      <c r="J27" s="22"/>
      <c r="K27" s="33">
        <f t="shared" si="0"/>
        <v>974.93189950382782</v>
      </c>
      <c r="L27" s="33">
        <f t="shared" si="9"/>
        <v>23398.365588091881</v>
      </c>
      <c r="N27" s="33">
        <f t="shared" si="1"/>
        <v>1010.7080236288577</v>
      </c>
    </row>
    <row r="28" spans="1:14" x14ac:dyDescent="0.25">
      <c r="A28" s="13"/>
      <c r="B28" s="31">
        <f t="shared" si="2"/>
        <v>44743</v>
      </c>
      <c r="C28" s="32">
        <f t="shared" si="3"/>
        <v>13</v>
      </c>
      <c r="D28" s="33">
        <f t="shared" si="4"/>
        <v>0</v>
      </c>
      <c r="E28" s="33">
        <f t="shared" si="5"/>
        <v>1000</v>
      </c>
      <c r="F28" s="33">
        <f t="shared" si="6"/>
        <v>34.369964306045574</v>
      </c>
      <c r="G28" s="33">
        <f t="shared" si="7"/>
        <v>965.63003569395437</v>
      </c>
      <c r="H28" s="33">
        <f t="shared" si="8"/>
        <v>22602.345488451581</v>
      </c>
      <c r="I28" s="13"/>
      <c r="J28" s="22"/>
      <c r="K28" s="33">
        <f t="shared" si="0"/>
        <v>974.93189950382782</v>
      </c>
      <c r="L28" s="33">
        <f t="shared" si="9"/>
        <v>22423.433688588055</v>
      </c>
      <c r="N28" s="33">
        <f t="shared" si="1"/>
        <v>1009.3018638098733</v>
      </c>
    </row>
    <row r="29" spans="1:14" x14ac:dyDescent="0.25">
      <c r="A29" s="13"/>
      <c r="B29" s="31">
        <f t="shared" si="2"/>
        <v>44774</v>
      </c>
      <c r="C29" s="32">
        <f t="shared" si="3"/>
        <v>14</v>
      </c>
      <c r="D29" s="33">
        <f t="shared" si="4"/>
        <v>0</v>
      </c>
      <c r="E29" s="33">
        <f t="shared" si="5"/>
        <v>1000</v>
      </c>
      <c r="F29" s="33">
        <f t="shared" si="6"/>
        <v>32.961753837325226</v>
      </c>
      <c r="G29" s="33">
        <f t="shared" si="7"/>
        <v>967.0382461626748</v>
      </c>
      <c r="H29" s="33">
        <f t="shared" si="8"/>
        <v>21635.307242288905</v>
      </c>
      <c r="I29" s="13"/>
      <c r="J29" s="22"/>
      <c r="K29" s="33">
        <f t="shared" si="0"/>
        <v>974.93189950382782</v>
      </c>
      <c r="L29" s="33">
        <f t="shared" si="9"/>
        <v>21448.501789084228</v>
      </c>
      <c r="N29" s="33">
        <f t="shared" si="1"/>
        <v>1007.893653341153</v>
      </c>
    </row>
    <row r="30" spans="1:14" x14ac:dyDescent="0.25">
      <c r="A30" s="13"/>
      <c r="B30" s="31">
        <f t="shared" si="2"/>
        <v>44805</v>
      </c>
      <c r="C30" s="32">
        <f t="shared" si="3"/>
        <v>15</v>
      </c>
      <c r="D30" s="33">
        <f t="shared" si="4"/>
        <v>0</v>
      </c>
      <c r="E30" s="33">
        <f t="shared" si="5"/>
        <v>1000</v>
      </c>
      <c r="F30" s="33">
        <f t="shared" si="6"/>
        <v>31.551489728337987</v>
      </c>
      <c r="G30" s="33">
        <f t="shared" si="7"/>
        <v>968.44851027166203</v>
      </c>
      <c r="H30" s="33">
        <f t="shared" si="8"/>
        <v>20666.858732017245</v>
      </c>
      <c r="I30" s="13"/>
      <c r="J30" s="22"/>
      <c r="K30" s="33">
        <f t="shared" si="0"/>
        <v>974.93189950382782</v>
      </c>
      <c r="L30" s="33">
        <f t="shared" si="9"/>
        <v>20473.569889580402</v>
      </c>
      <c r="N30" s="33">
        <f t="shared" si="1"/>
        <v>1006.4833892321658</v>
      </c>
    </row>
    <row r="31" spans="1:14" x14ac:dyDescent="0.25">
      <c r="A31" s="13"/>
      <c r="B31" s="31">
        <f t="shared" si="2"/>
        <v>44835</v>
      </c>
      <c r="C31" s="32">
        <f t="shared" si="3"/>
        <v>16</v>
      </c>
      <c r="D31" s="33">
        <f t="shared" si="4"/>
        <v>0</v>
      </c>
      <c r="E31" s="33">
        <f t="shared" si="5"/>
        <v>1000</v>
      </c>
      <c r="F31" s="33">
        <f t="shared" si="6"/>
        <v>30.139168984191816</v>
      </c>
      <c r="G31" s="33">
        <f t="shared" si="7"/>
        <v>969.86083101580823</v>
      </c>
      <c r="H31" s="33">
        <f t="shared" si="8"/>
        <v>19696.997901001436</v>
      </c>
      <c r="I31" s="13"/>
      <c r="J31" s="22"/>
      <c r="K31" s="33">
        <f t="shared" si="0"/>
        <v>974.93189950382782</v>
      </c>
      <c r="L31" s="33">
        <f t="shared" si="9"/>
        <v>19498.637990076575</v>
      </c>
      <c r="N31" s="33">
        <f t="shared" si="1"/>
        <v>1005.0710684880196</v>
      </c>
    </row>
    <row r="32" spans="1:14" x14ac:dyDescent="0.25">
      <c r="A32" s="13"/>
      <c r="B32" s="31">
        <f t="shared" si="2"/>
        <v>44866</v>
      </c>
      <c r="C32" s="32">
        <f t="shared" si="3"/>
        <v>17</v>
      </c>
      <c r="D32" s="33">
        <f t="shared" si="4"/>
        <v>0</v>
      </c>
      <c r="E32" s="33">
        <f t="shared" si="5"/>
        <v>1000</v>
      </c>
      <c r="F32" s="33">
        <f t="shared" si="6"/>
        <v>28.724788605627097</v>
      </c>
      <c r="G32" s="33">
        <f t="shared" si="7"/>
        <v>971.27521139437295</v>
      </c>
      <c r="H32" s="33">
        <f t="shared" si="8"/>
        <v>18725.722689607064</v>
      </c>
      <c r="I32" s="13"/>
      <c r="J32" s="22"/>
      <c r="K32" s="33">
        <f t="shared" si="0"/>
        <v>974.93189950382782</v>
      </c>
      <c r="L32" s="33">
        <f t="shared" si="9"/>
        <v>18523.706090572749</v>
      </c>
      <c r="N32" s="33">
        <f t="shared" si="1"/>
        <v>1003.6566881094549</v>
      </c>
    </row>
    <row r="33" spans="1:14" x14ac:dyDescent="0.25">
      <c r="A33" s="13"/>
      <c r="B33" s="31">
        <f t="shared" si="2"/>
        <v>44896</v>
      </c>
      <c r="C33" s="32">
        <f t="shared" si="3"/>
        <v>18</v>
      </c>
      <c r="D33" s="33">
        <f t="shared" si="4"/>
        <v>0</v>
      </c>
      <c r="E33" s="33">
        <f t="shared" si="5"/>
        <v>1000</v>
      </c>
      <c r="F33" s="33">
        <f t="shared" si="6"/>
        <v>27.308345589010305</v>
      </c>
      <c r="G33" s="33">
        <f t="shared" si="7"/>
        <v>972.69165441098971</v>
      </c>
      <c r="H33" s="33">
        <f t="shared" si="8"/>
        <v>17753.031035196076</v>
      </c>
      <c r="I33" s="13"/>
      <c r="J33" s="22"/>
      <c r="K33" s="33">
        <f t="shared" si="0"/>
        <v>974.93189950382782</v>
      </c>
      <c r="L33" s="33">
        <f t="shared" si="9"/>
        <v>17548.774191068922</v>
      </c>
      <c r="N33" s="33">
        <f t="shared" si="1"/>
        <v>1002.2402450928381</v>
      </c>
    </row>
    <row r="34" spans="1:14" x14ac:dyDescent="0.25">
      <c r="A34" s="13"/>
      <c r="B34" s="31">
        <f t="shared" si="2"/>
        <v>44927</v>
      </c>
      <c r="C34" s="32">
        <f t="shared" si="3"/>
        <v>19</v>
      </c>
      <c r="D34" s="33">
        <f t="shared" si="4"/>
        <v>0</v>
      </c>
      <c r="E34" s="33">
        <f t="shared" si="5"/>
        <v>1000</v>
      </c>
      <c r="F34" s="33">
        <f t="shared" si="6"/>
        <v>25.889836926327614</v>
      </c>
      <c r="G34" s="33">
        <f t="shared" si="7"/>
        <v>974.11016307367242</v>
      </c>
      <c r="H34" s="33">
        <f t="shared" si="8"/>
        <v>16778.920872122402</v>
      </c>
      <c r="I34" s="13"/>
      <c r="J34" s="22"/>
      <c r="K34" s="33">
        <f t="shared" si="0"/>
        <v>974.93189950382782</v>
      </c>
      <c r="L34" s="33">
        <f t="shared" si="9"/>
        <v>16573.842291565095</v>
      </c>
      <c r="N34" s="33">
        <f t="shared" si="1"/>
        <v>1000.8217364301554</v>
      </c>
    </row>
    <row r="35" spans="1:14" x14ac:dyDescent="0.25">
      <c r="A35" s="13"/>
      <c r="B35" s="31">
        <f t="shared" si="2"/>
        <v>44958</v>
      </c>
      <c r="C35" s="32">
        <f t="shared" si="3"/>
        <v>20</v>
      </c>
      <c r="D35" s="33">
        <f t="shared" si="4"/>
        <v>0</v>
      </c>
      <c r="E35" s="33">
        <f t="shared" si="5"/>
        <v>1000</v>
      </c>
      <c r="F35" s="33">
        <f t="shared" si="6"/>
        <v>24.469259605178507</v>
      </c>
      <c r="G35" s="33">
        <f t="shared" si="7"/>
        <v>975.53074039482146</v>
      </c>
      <c r="H35" s="33">
        <f t="shared" si="8"/>
        <v>15803.390131727581</v>
      </c>
      <c r="I35" s="13"/>
      <c r="J35" s="22"/>
      <c r="K35" s="33">
        <f t="shared" si="0"/>
        <v>974.93189950382782</v>
      </c>
      <c r="L35" s="33">
        <f t="shared" si="9"/>
        <v>15598.910392061267</v>
      </c>
      <c r="N35" s="33">
        <f t="shared" si="1"/>
        <v>999.40115910900636</v>
      </c>
    </row>
    <row r="36" spans="1:14" x14ac:dyDescent="0.25">
      <c r="A36" s="13"/>
      <c r="B36" s="31">
        <f t="shared" si="2"/>
        <v>44986</v>
      </c>
      <c r="C36" s="32">
        <f t="shared" si="3"/>
        <v>21</v>
      </c>
      <c r="D36" s="33">
        <f t="shared" si="4"/>
        <v>0</v>
      </c>
      <c r="E36" s="33">
        <f t="shared" si="5"/>
        <v>1000</v>
      </c>
      <c r="F36" s="33">
        <f t="shared" si="6"/>
        <v>23.046610608769395</v>
      </c>
      <c r="G36" s="33">
        <f t="shared" si="7"/>
        <v>976.95338939123064</v>
      </c>
      <c r="H36" s="33">
        <f t="shared" si="8"/>
        <v>14826.436742336351</v>
      </c>
      <c r="I36" s="13"/>
      <c r="J36" s="22"/>
      <c r="K36" s="33">
        <f t="shared" si="0"/>
        <v>974.93189950382782</v>
      </c>
      <c r="L36" s="33">
        <f t="shared" si="9"/>
        <v>14623.978492557439</v>
      </c>
      <c r="N36" s="33">
        <f t="shared" si="1"/>
        <v>997.97851011259718</v>
      </c>
    </row>
    <row r="37" spans="1:14" x14ac:dyDescent="0.25">
      <c r="A37" s="13"/>
      <c r="B37" s="31">
        <f t="shared" si="2"/>
        <v>45017</v>
      </c>
      <c r="C37" s="32">
        <f t="shared" si="3"/>
        <v>22</v>
      </c>
      <c r="D37" s="33">
        <f t="shared" si="4"/>
        <v>0</v>
      </c>
      <c r="E37" s="33">
        <f t="shared" si="5"/>
        <v>1000</v>
      </c>
      <c r="F37" s="33">
        <f t="shared" si="6"/>
        <v>21.621886915907183</v>
      </c>
      <c r="G37" s="33">
        <f t="shared" si="7"/>
        <v>978.37811308409277</v>
      </c>
      <c r="H37" s="33">
        <f t="shared" si="8"/>
        <v>13848.058629252258</v>
      </c>
      <c r="I37" s="13"/>
      <c r="J37" s="22"/>
      <c r="K37" s="33">
        <f t="shared" si="0"/>
        <v>974.93189950382782</v>
      </c>
      <c r="L37" s="33">
        <f t="shared" si="9"/>
        <v>13649.04659305361</v>
      </c>
      <c r="N37" s="33">
        <f t="shared" si="1"/>
        <v>996.55378641973505</v>
      </c>
    </row>
    <row r="38" spans="1:14" x14ac:dyDescent="0.25">
      <c r="A38" s="13"/>
      <c r="B38" s="31">
        <f t="shared" si="2"/>
        <v>45047</v>
      </c>
      <c r="C38" s="32">
        <f t="shared" si="3"/>
        <v>23</v>
      </c>
      <c r="D38" s="33">
        <f t="shared" si="4"/>
        <v>0</v>
      </c>
      <c r="E38" s="33">
        <f t="shared" si="5"/>
        <v>1000</v>
      </c>
      <c r="F38" s="33">
        <f t="shared" si="6"/>
        <v>20.195085500992878</v>
      </c>
      <c r="G38" s="33">
        <f t="shared" si="7"/>
        <v>979.80491449900717</v>
      </c>
      <c r="H38" s="33">
        <f t="shared" si="8"/>
        <v>12868.253714753251</v>
      </c>
      <c r="I38" s="13"/>
      <c r="J38" s="22"/>
      <c r="K38" s="33">
        <f t="shared" si="0"/>
        <v>974.93189950382782</v>
      </c>
      <c r="L38" s="33">
        <f t="shared" si="9"/>
        <v>12674.114693549782</v>
      </c>
      <c r="N38" s="33">
        <f t="shared" si="1"/>
        <v>995.12698500482065</v>
      </c>
    </row>
    <row r="39" spans="1:14" x14ac:dyDescent="0.25">
      <c r="A39" s="13"/>
      <c r="B39" s="31">
        <f t="shared" si="2"/>
        <v>45078</v>
      </c>
      <c r="C39" s="32">
        <f t="shared" si="3"/>
        <v>24</v>
      </c>
      <c r="D39" s="33">
        <f t="shared" si="4"/>
        <v>0</v>
      </c>
      <c r="E39" s="33">
        <f t="shared" si="5"/>
        <v>1000</v>
      </c>
      <c r="F39" s="33">
        <f t="shared" si="6"/>
        <v>18.766203334015159</v>
      </c>
      <c r="G39" s="33">
        <f t="shared" si="7"/>
        <v>981.23379666598487</v>
      </c>
      <c r="H39" s="33">
        <f t="shared" si="8"/>
        <v>11887.019918087266</v>
      </c>
      <c r="I39" s="13"/>
      <c r="J39" s="22"/>
      <c r="K39" s="33">
        <f t="shared" si="0"/>
        <v>974.93189950382782</v>
      </c>
      <c r="L39" s="33">
        <f t="shared" si="9"/>
        <v>11699.182794045953</v>
      </c>
      <c r="N39" s="33">
        <f t="shared" si="1"/>
        <v>993.69810283784295</v>
      </c>
    </row>
    <row r="40" spans="1:14" x14ac:dyDescent="0.25">
      <c r="A40" s="13"/>
      <c r="B40" s="31">
        <f t="shared" si="2"/>
        <v>45108</v>
      </c>
      <c r="C40" s="32">
        <f t="shared" si="3"/>
        <v>25</v>
      </c>
      <c r="D40" s="33">
        <f t="shared" si="4"/>
        <v>0</v>
      </c>
      <c r="E40" s="33">
        <f t="shared" si="5"/>
        <v>1000</v>
      </c>
      <c r="F40" s="33">
        <f t="shared" si="6"/>
        <v>17.335237380543933</v>
      </c>
      <c r="G40" s="33">
        <f t="shared" si="7"/>
        <v>982.66476261945604</v>
      </c>
      <c r="H40" s="33">
        <f t="shared" si="8"/>
        <v>10904.355155467811</v>
      </c>
      <c r="I40" s="13"/>
      <c r="J40" s="22"/>
      <c r="K40" s="33">
        <f t="shared" si="0"/>
        <v>974.93189950382782</v>
      </c>
      <c r="L40" s="33">
        <f t="shared" si="9"/>
        <v>10724.250894542125</v>
      </c>
      <c r="N40" s="33">
        <f t="shared" si="1"/>
        <v>992.26713688437178</v>
      </c>
    </row>
    <row r="41" spans="1:14" x14ac:dyDescent="0.25">
      <c r="A41" s="13"/>
      <c r="B41" s="31">
        <f t="shared" si="2"/>
        <v>45139</v>
      </c>
      <c r="C41" s="32">
        <f t="shared" si="3"/>
        <v>26</v>
      </c>
      <c r="D41" s="33">
        <f t="shared" si="4"/>
        <v>0</v>
      </c>
      <c r="E41" s="33">
        <f t="shared" si="5"/>
        <v>1000</v>
      </c>
      <c r="F41" s="33">
        <f t="shared" si="6"/>
        <v>15.90218460172389</v>
      </c>
      <c r="G41" s="33">
        <f t="shared" si="7"/>
        <v>984.09781539827611</v>
      </c>
      <c r="H41" s="33">
        <f t="shared" si="8"/>
        <v>9920.2573400695346</v>
      </c>
      <c r="I41" s="13"/>
      <c r="J41" s="22"/>
      <c r="K41" s="33">
        <f t="shared" si="0"/>
        <v>974.93189950382782</v>
      </c>
      <c r="L41" s="33">
        <f t="shared" si="9"/>
        <v>9749.3189950382966</v>
      </c>
      <c r="N41" s="33">
        <f t="shared" si="1"/>
        <v>990.83408410555171</v>
      </c>
    </row>
    <row r="42" spans="1:14" x14ac:dyDescent="0.25">
      <c r="A42" s="13"/>
      <c r="B42" s="31">
        <f t="shared" si="2"/>
        <v>45170</v>
      </c>
      <c r="C42" s="32">
        <f t="shared" si="3"/>
        <v>27</v>
      </c>
      <c r="D42" s="33">
        <f t="shared" si="4"/>
        <v>0</v>
      </c>
      <c r="E42" s="33">
        <f t="shared" si="5"/>
        <v>1000</v>
      </c>
      <c r="F42" s="33">
        <f t="shared" si="6"/>
        <v>14.467041954268074</v>
      </c>
      <c r="G42" s="33">
        <f t="shared" si="7"/>
        <v>985.5329580457319</v>
      </c>
      <c r="H42" s="33">
        <f t="shared" si="8"/>
        <v>8934.7243820238036</v>
      </c>
      <c r="I42" s="13"/>
      <c r="J42" s="22"/>
      <c r="K42" s="33">
        <f t="shared" si="0"/>
        <v>974.93189950382782</v>
      </c>
      <c r="L42" s="33">
        <f t="shared" si="9"/>
        <v>8774.3870955344682</v>
      </c>
      <c r="N42" s="33">
        <f t="shared" si="1"/>
        <v>989.39894145809592</v>
      </c>
    </row>
    <row r="43" spans="1:14" x14ac:dyDescent="0.25">
      <c r="A43" s="13"/>
      <c r="B43" s="31">
        <f t="shared" si="2"/>
        <v>45200</v>
      </c>
      <c r="C43" s="32">
        <f t="shared" si="3"/>
        <v>28</v>
      </c>
      <c r="D43" s="33">
        <f t="shared" si="4"/>
        <v>0</v>
      </c>
      <c r="E43" s="33">
        <f t="shared" si="5"/>
        <v>1000</v>
      </c>
      <c r="F43" s="33">
        <f t="shared" si="6"/>
        <v>13.029806390451382</v>
      </c>
      <c r="G43" s="33">
        <f t="shared" si="7"/>
        <v>986.97019360954857</v>
      </c>
      <c r="H43" s="33">
        <f t="shared" si="8"/>
        <v>7947.7541884142547</v>
      </c>
      <c r="I43" s="13"/>
      <c r="J43" s="22"/>
      <c r="K43" s="33">
        <f t="shared" si="0"/>
        <v>974.93189950382782</v>
      </c>
      <c r="L43" s="33">
        <f t="shared" si="9"/>
        <v>7799.4551960306408</v>
      </c>
      <c r="N43" s="33">
        <f t="shared" si="1"/>
        <v>987.96170589427925</v>
      </c>
    </row>
    <row r="44" spans="1:14" x14ac:dyDescent="0.25">
      <c r="A44" s="13"/>
      <c r="B44" s="31">
        <f t="shared" si="2"/>
        <v>45231</v>
      </c>
      <c r="C44" s="32">
        <f t="shared" si="3"/>
        <v>29</v>
      </c>
      <c r="D44" s="33">
        <f t="shared" si="4"/>
        <v>0</v>
      </c>
      <c r="E44" s="33">
        <f t="shared" si="5"/>
        <v>1000</v>
      </c>
      <c r="F44" s="33">
        <f t="shared" si="6"/>
        <v>11.590474858104123</v>
      </c>
      <c r="G44" s="33">
        <f t="shared" si="7"/>
        <v>988.40952514189587</v>
      </c>
      <c r="H44" s="33">
        <f t="shared" si="8"/>
        <v>6959.344663272359</v>
      </c>
      <c r="I44" s="13"/>
      <c r="J44" s="22"/>
      <c r="K44" s="33">
        <f t="shared" si="0"/>
        <v>974.93189950382782</v>
      </c>
      <c r="L44" s="33">
        <f t="shared" si="9"/>
        <v>6824.5232965268133</v>
      </c>
      <c r="N44" s="33">
        <f t="shared" si="1"/>
        <v>986.52237436193195</v>
      </c>
    </row>
    <row r="45" spans="1:14" x14ac:dyDescent="0.25">
      <c r="A45" s="13"/>
      <c r="B45" s="31">
        <f t="shared" si="2"/>
        <v>45261</v>
      </c>
      <c r="C45" s="32">
        <f t="shared" si="3"/>
        <v>30</v>
      </c>
      <c r="D45" s="33">
        <f t="shared" si="4"/>
        <v>0</v>
      </c>
      <c r="E45" s="33">
        <f t="shared" si="5"/>
        <v>1000</v>
      </c>
      <c r="F45" s="33">
        <f t="shared" si="6"/>
        <v>10.149044300605524</v>
      </c>
      <c r="G45" s="33">
        <f t="shared" si="7"/>
        <v>989.85095569939449</v>
      </c>
      <c r="H45" s="33">
        <f t="shared" si="8"/>
        <v>5969.4937075729649</v>
      </c>
      <c r="I45" s="13"/>
      <c r="J45" s="22"/>
      <c r="K45" s="33">
        <f t="shared" si="0"/>
        <v>974.93189950382782</v>
      </c>
      <c r="L45" s="33">
        <f t="shared" si="9"/>
        <v>5849.5913970229858</v>
      </c>
      <c r="N45" s="33">
        <f t="shared" si="1"/>
        <v>985.08094380443333</v>
      </c>
    </row>
    <row r="46" spans="1:14" x14ac:dyDescent="0.25">
      <c r="A46" s="13"/>
      <c r="B46" s="31">
        <f t="shared" si="2"/>
        <v>45292</v>
      </c>
      <c r="C46" s="32">
        <f t="shared" si="3"/>
        <v>31</v>
      </c>
      <c r="D46" s="33">
        <f t="shared" si="4"/>
        <v>0</v>
      </c>
      <c r="E46" s="33">
        <f t="shared" si="5"/>
        <v>1000</v>
      </c>
      <c r="F46" s="33">
        <f t="shared" si="6"/>
        <v>8.7055116568772402</v>
      </c>
      <c r="G46" s="33">
        <f t="shared" si="7"/>
        <v>991.29448834312279</v>
      </c>
      <c r="H46" s="33">
        <f t="shared" si="8"/>
        <v>4978.1992192298421</v>
      </c>
      <c r="I46" s="13"/>
      <c r="J46" s="22"/>
      <c r="K46" s="33">
        <f t="shared" si="0"/>
        <v>974.93189950382782</v>
      </c>
      <c r="L46" s="33">
        <f t="shared" si="9"/>
        <v>4874.6594975191583</v>
      </c>
      <c r="N46" s="33">
        <f t="shared" si="1"/>
        <v>983.63741116070503</v>
      </c>
    </row>
    <row r="47" spans="1:14" x14ac:dyDescent="0.25">
      <c r="A47" s="13"/>
      <c r="B47" s="31">
        <f t="shared" si="2"/>
        <v>45323</v>
      </c>
      <c r="C47" s="32">
        <f t="shared" si="3"/>
        <v>32</v>
      </c>
      <c r="D47" s="33">
        <f t="shared" si="4"/>
        <v>0</v>
      </c>
      <c r="E47" s="33">
        <f t="shared" si="5"/>
        <v>1000</v>
      </c>
      <c r="F47" s="33">
        <f t="shared" si="6"/>
        <v>7.2598738613768541</v>
      </c>
      <c r="G47" s="33">
        <f t="shared" si="7"/>
        <v>992.74012613862317</v>
      </c>
      <c r="H47" s="33">
        <f t="shared" si="8"/>
        <v>3985.4590930912191</v>
      </c>
      <c r="I47" s="13"/>
      <c r="J47" s="22"/>
      <c r="K47" s="33">
        <f t="shared" si="0"/>
        <v>974.93189950382782</v>
      </c>
      <c r="L47" s="33">
        <f t="shared" si="9"/>
        <v>3899.7275980153304</v>
      </c>
      <c r="N47" s="33">
        <f t="shared" si="1"/>
        <v>982.19177336520465</v>
      </c>
    </row>
    <row r="48" spans="1:14" x14ac:dyDescent="0.25">
      <c r="A48" s="13"/>
      <c r="B48" s="31">
        <f t="shared" si="2"/>
        <v>45352</v>
      </c>
      <c r="C48" s="32">
        <f t="shared" si="3"/>
        <v>33</v>
      </c>
      <c r="D48" s="33">
        <f t="shared" si="4"/>
        <v>0</v>
      </c>
      <c r="E48" s="33">
        <f t="shared" si="5"/>
        <v>1000</v>
      </c>
      <c r="F48" s="33">
        <f t="shared" si="6"/>
        <v>5.8121278440913615</v>
      </c>
      <c r="G48" s="33">
        <f t="shared" si="7"/>
        <v>994.18787215590862</v>
      </c>
      <c r="H48" s="33">
        <f t="shared" si="8"/>
        <v>2991.2712209353103</v>
      </c>
      <c r="I48" s="13"/>
      <c r="J48" s="22"/>
      <c r="K48" s="33">
        <f t="shared" si="0"/>
        <v>974.93189950382782</v>
      </c>
      <c r="L48" s="33">
        <f t="shared" si="9"/>
        <v>2924.7956985115025</v>
      </c>
      <c r="N48" s="33">
        <f t="shared" si="1"/>
        <v>980.7440273479192</v>
      </c>
    </row>
    <row r="49" spans="1:14" x14ac:dyDescent="0.25">
      <c r="A49" s="13"/>
      <c r="B49" s="31">
        <f t="shared" si="2"/>
        <v>45383</v>
      </c>
      <c r="C49" s="32">
        <f t="shared" si="3"/>
        <v>34</v>
      </c>
      <c r="D49" s="33">
        <f t="shared" si="4"/>
        <v>0</v>
      </c>
      <c r="E49" s="33">
        <f t="shared" si="5"/>
        <v>1000</v>
      </c>
      <c r="F49" s="33">
        <f t="shared" si="6"/>
        <v>4.3622705305306608</v>
      </c>
      <c r="G49" s="33">
        <f t="shared" si="7"/>
        <v>995.63772946946938</v>
      </c>
      <c r="H49" s="33">
        <f t="shared" si="8"/>
        <v>1995.633491465841</v>
      </c>
      <c r="I49" s="13"/>
      <c r="J49" s="22"/>
      <c r="K49" s="33">
        <f t="shared" si="0"/>
        <v>974.93189950382782</v>
      </c>
      <c r="L49" s="33">
        <f t="shared" si="9"/>
        <v>1949.8637990076745</v>
      </c>
      <c r="N49" s="33">
        <f t="shared" si="1"/>
        <v>979.29417003435844</v>
      </c>
    </row>
    <row r="50" spans="1:14" x14ac:dyDescent="0.25">
      <c r="A50" s="13"/>
      <c r="B50" s="31">
        <f t="shared" si="2"/>
        <v>45413</v>
      </c>
      <c r="C50" s="32">
        <f t="shared" si="3"/>
        <v>35</v>
      </c>
      <c r="D50" s="33">
        <f t="shared" si="4"/>
        <v>0</v>
      </c>
      <c r="E50" s="33">
        <f t="shared" si="5"/>
        <v>1000</v>
      </c>
      <c r="F50" s="33">
        <f t="shared" si="6"/>
        <v>2.9102988417210187</v>
      </c>
      <c r="G50" s="33">
        <f t="shared" si="7"/>
        <v>997.08970115827901</v>
      </c>
      <c r="H50" s="33">
        <f t="shared" si="8"/>
        <v>998.54379030756195</v>
      </c>
      <c r="I50" s="13"/>
      <c r="J50" s="22"/>
      <c r="K50" s="33">
        <f t="shared" si="0"/>
        <v>974.93189950382782</v>
      </c>
      <c r="L50" s="33">
        <f t="shared" si="9"/>
        <v>974.93189950384669</v>
      </c>
      <c r="N50" s="33">
        <f t="shared" si="1"/>
        <v>977.84219834554881</v>
      </c>
    </row>
    <row r="51" spans="1:14" x14ac:dyDescent="0.25">
      <c r="A51" s="13"/>
      <c r="B51" s="31">
        <f t="shared" si="2"/>
        <v>45444</v>
      </c>
      <c r="C51" s="32">
        <f t="shared" si="3"/>
        <v>36</v>
      </c>
      <c r="D51" s="33">
        <f t="shared" si="4"/>
        <v>0</v>
      </c>
      <c r="E51" s="33">
        <f t="shared" si="5"/>
        <v>1000</v>
      </c>
      <c r="F51" s="33">
        <f t="shared" si="6"/>
        <v>1.4562096941985281</v>
      </c>
      <c r="G51" s="33">
        <f t="shared" si="7"/>
        <v>998.54379030580151</v>
      </c>
      <c r="H51" s="33">
        <f t="shared" si="8"/>
        <v>1.7604406821192242E-9</v>
      </c>
      <c r="I51" s="13"/>
      <c r="J51" s="22"/>
      <c r="K51" s="33">
        <f t="shared" si="0"/>
        <v>974.93189950382782</v>
      </c>
      <c r="L51" s="33">
        <f t="shared" si="9"/>
        <v>1.8872015061788261E-11</v>
      </c>
      <c r="N51" s="33">
        <f t="shared" si="1"/>
        <v>976.38810919802631</v>
      </c>
    </row>
    <row r="52" spans="1:14" x14ac:dyDescent="0.25">
      <c r="A52" s="13"/>
      <c r="B52" s="31" t="str">
        <f t="shared" si="2"/>
        <v/>
      </c>
      <c r="C52" s="32" t="str">
        <f t="shared" si="3"/>
        <v/>
      </c>
      <c r="D52" s="33" t="str">
        <f t="shared" si="4"/>
        <v/>
      </c>
      <c r="E52" s="33" t="str">
        <f t="shared" si="5"/>
        <v/>
      </c>
      <c r="F52" s="33" t="str">
        <f t="shared" si="6"/>
        <v/>
      </c>
      <c r="G52" s="33" t="str">
        <f t="shared" si="7"/>
        <v/>
      </c>
      <c r="H52" s="33" t="str">
        <f t="shared" si="8"/>
        <v/>
      </c>
      <c r="I52" s="13"/>
      <c r="J52" s="22"/>
      <c r="K52" s="138"/>
      <c r="L52" s="138"/>
    </row>
    <row r="53" spans="1:14" x14ac:dyDescent="0.25">
      <c r="A53" s="13"/>
      <c r="B53" s="31" t="str">
        <f t="shared" si="2"/>
        <v/>
      </c>
      <c r="C53" s="32" t="str">
        <f t="shared" si="3"/>
        <v/>
      </c>
      <c r="D53" s="33" t="str">
        <f t="shared" si="4"/>
        <v/>
      </c>
      <c r="E53" s="33" t="str">
        <f t="shared" si="5"/>
        <v/>
      </c>
      <c r="F53" s="33" t="str">
        <f t="shared" si="6"/>
        <v/>
      </c>
      <c r="G53" s="33" t="str">
        <f t="shared" si="7"/>
        <v/>
      </c>
      <c r="H53" s="33" t="str">
        <f t="shared" si="8"/>
        <v/>
      </c>
      <c r="I53" s="13"/>
      <c r="J53" s="22"/>
      <c r="K53" s="138"/>
      <c r="L53" s="138"/>
    </row>
    <row r="54" spans="1:14" x14ac:dyDescent="0.25">
      <c r="A54" s="13"/>
      <c r="B54" s="31" t="str">
        <f t="shared" si="2"/>
        <v/>
      </c>
      <c r="C54" s="32" t="str">
        <f t="shared" si="3"/>
        <v/>
      </c>
      <c r="D54" s="33" t="str">
        <f t="shared" si="4"/>
        <v/>
      </c>
      <c r="E54" s="33" t="str">
        <f t="shared" si="5"/>
        <v/>
      </c>
      <c r="F54" s="33" t="str">
        <f t="shared" si="6"/>
        <v/>
      </c>
      <c r="G54" s="33" t="str">
        <f t="shared" si="7"/>
        <v/>
      </c>
      <c r="H54" s="33" t="str">
        <f t="shared" si="8"/>
        <v/>
      </c>
      <c r="I54" s="13"/>
      <c r="J54" s="22"/>
      <c r="K54" s="138"/>
      <c r="L54" s="138"/>
    </row>
    <row r="55" spans="1:14" x14ac:dyDescent="0.25">
      <c r="A55" s="13"/>
      <c r="B55" s="31" t="str">
        <f t="shared" si="2"/>
        <v/>
      </c>
      <c r="C55" s="32" t="str">
        <f t="shared" si="3"/>
        <v/>
      </c>
      <c r="D55" s="33" t="str">
        <f t="shared" si="4"/>
        <v/>
      </c>
      <c r="E55" s="33" t="str">
        <f t="shared" si="5"/>
        <v/>
      </c>
      <c r="F55" s="33" t="str">
        <f t="shared" si="6"/>
        <v/>
      </c>
      <c r="G55" s="33" t="str">
        <f t="shared" si="7"/>
        <v/>
      </c>
      <c r="H55" s="33" t="str">
        <f t="shared" si="8"/>
        <v/>
      </c>
      <c r="I55" s="13"/>
      <c r="J55" s="22"/>
      <c r="K55" s="138"/>
      <c r="L55" s="138"/>
    </row>
    <row r="56" spans="1:14" x14ac:dyDescent="0.25">
      <c r="A56" s="13"/>
      <c r="B56" s="31" t="str">
        <f t="shared" si="2"/>
        <v/>
      </c>
      <c r="C56" s="32" t="str">
        <f t="shared" si="3"/>
        <v/>
      </c>
      <c r="D56" s="33" t="str">
        <f t="shared" si="4"/>
        <v/>
      </c>
      <c r="E56" s="33" t="str">
        <f t="shared" si="5"/>
        <v/>
      </c>
      <c r="F56" s="33" t="str">
        <f t="shared" si="6"/>
        <v/>
      </c>
      <c r="G56" s="33" t="str">
        <f t="shared" si="7"/>
        <v/>
      </c>
      <c r="H56" s="33" t="str">
        <f t="shared" si="8"/>
        <v/>
      </c>
      <c r="I56" s="13"/>
      <c r="J56" s="22"/>
      <c r="K56" s="138"/>
      <c r="L56" s="138"/>
    </row>
    <row r="57" spans="1:14" x14ac:dyDescent="0.25">
      <c r="A57" s="13"/>
      <c r="B57" s="31" t="str">
        <f t="shared" si="2"/>
        <v/>
      </c>
      <c r="C57" s="32" t="str">
        <f t="shared" si="3"/>
        <v/>
      </c>
      <c r="D57" s="33" t="str">
        <f t="shared" si="4"/>
        <v/>
      </c>
      <c r="E57" s="33" t="str">
        <f t="shared" si="5"/>
        <v/>
      </c>
      <c r="F57" s="33" t="str">
        <f t="shared" si="6"/>
        <v/>
      </c>
      <c r="G57" s="33" t="str">
        <f t="shared" si="7"/>
        <v/>
      </c>
      <c r="H57" s="33" t="str">
        <f t="shared" si="8"/>
        <v/>
      </c>
      <c r="I57" s="13"/>
      <c r="J57" s="22"/>
      <c r="K57" s="138"/>
      <c r="L57" s="138"/>
    </row>
    <row r="58" spans="1:14" x14ac:dyDescent="0.25">
      <c r="A58" s="13"/>
      <c r="B58" s="31" t="str">
        <f t="shared" si="2"/>
        <v/>
      </c>
      <c r="C58" s="32" t="str">
        <f t="shared" si="3"/>
        <v/>
      </c>
      <c r="D58" s="33" t="str">
        <f t="shared" si="4"/>
        <v/>
      </c>
      <c r="E58" s="33" t="str">
        <f t="shared" si="5"/>
        <v/>
      </c>
      <c r="F58" s="33" t="str">
        <f t="shared" si="6"/>
        <v/>
      </c>
      <c r="G58" s="33" t="str">
        <f t="shared" si="7"/>
        <v/>
      </c>
      <c r="H58" s="33" t="str">
        <f t="shared" si="8"/>
        <v/>
      </c>
      <c r="I58" s="13"/>
      <c r="J58" s="22"/>
      <c r="K58" s="138"/>
      <c r="L58" s="138"/>
    </row>
    <row r="59" spans="1:14" x14ac:dyDescent="0.25">
      <c r="A59" s="13"/>
      <c r="B59" s="31" t="str">
        <f t="shared" si="2"/>
        <v/>
      </c>
      <c r="C59" s="32" t="str">
        <f t="shared" si="3"/>
        <v/>
      </c>
      <c r="D59" s="33" t="str">
        <f t="shared" si="4"/>
        <v/>
      </c>
      <c r="E59" s="33" t="str">
        <f t="shared" si="5"/>
        <v/>
      </c>
      <c r="F59" s="33" t="str">
        <f t="shared" si="6"/>
        <v/>
      </c>
      <c r="G59" s="33" t="str">
        <f t="shared" si="7"/>
        <v/>
      </c>
      <c r="H59" s="33" t="str">
        <f t="shared" si="8"/>
        <v/>
      </c>
      <c r="I59" s="13"/>
      <c r="J59" s="22"/>
      <c r="K59" s="138"/>
      <c r="L59" s="138"/>
    </row>
    <row r="60" spans="1:14" x14ac:dyDescent="0.25">
      <c r="A60" s="13"/>
      <c r="B60" s="31" t="str">
        <f t="shared" si="2"/>
        <v/>
      </c>
      <c r="C60" s="32" t="str">
        <f t="shared" si="3"/>
        <v/>
      </c>
      <c r="D60" s="33" t="str">
        <f t="shared" si="4"/>
        <v/>
      </c>
      <c r="E60" s="33" t="str">
        <f t="shared" si="5"/>
        <v/>
      </c>
      <c r="F60" s="33" t="str">
        <f t="shared" si="6"/>
        <v/>
      </c>
      <c r="G60" s="33" t="str">
        <f t="shared" si="7"/>
        <v/>
      </c>
      <c r="H60" s="33" t="str">
        <f t="shared" si="8"/>
        <v/>
      </c>
      <c r="I60" s="13"/>
      <c r="J60" s="22"/>
      <c r="K60" s="138"/>
      <c r="L60" s="138"/>
    </row>
    <row r="61" spans="1:14" x14ac:dyDescent="0.25">
      <c r="A61" s="13"/>
      <c r="B61" s="31" t="str">
        <f t="shared" si="2"/>
        <v/>
      </c>
      <c r="C61" s="32" t="str">
        <f t="shared" si="3"/>
        <v/>
      </c>
      <c r="D61" s="33" t="str">
        <f t="shared" si="4"/>
        <v/>
      </c>
      <c r="E61" s="33" t="str">
        <f t="shared" si="5"/>
        <v/>
      </c>
      <c r="F61" s="33" t="str">
        <f t="shared" si="6"/>
        <v/>
      </c>
      <c r="G61" s="33" t="str">
        <f t="shared" si="7"/>
        <v/>
      </c>
      <c r="H61" s="33" t="str">
        <f t="shared" si="8"/>
        <v/>
      </c>
      <c r="I61" s="13"/>
      <c r="J61" s="22"/>
      <c r="K61" s="138"/>
      <c r="L61" s="138"/>
    </row>
    <row r="62" spans="1:14" x14ac:dyDescent="0.25">
      <c r="A62" s="13"/>
      <c r="B62" s="31" t="str">
        <f t="shared" si="2"/>
        <v/>
      </c>
      <c r="C62" s="32" t="str">
        <f t="shared" si="3"/>
        <v/>
      </c>
      <c r="D62" s="33" t="str">
        <f t="shared" si="4"/>
        <v/>
      </c>
      <c r="E62" s="33" t="str">
        <f t="shared" si="5"/>
        <v/>
      </c>
      <c r="F62" s="33" t="str">
        <f t="shared" si="6"/>
        <v/>
      </c>
      <c r="G62" s="33" t="str">
        <f t="shared" si="7"/>
        <v/>
      </c>
      <c r="H62" s="33" t="str">
        <f t="shared" si="8"/>
        <v/>
      </c>
      <c r="I62" s="13"/>
      <c r="J62" s="22"/>
      <c r="K62" s="138"/>
      <c r="L62" s="138"/>
    </row>
    <row r="63" spans="1:14" x14ac:dyDescent="0.25">
      <c r="A63" s="13"/>
      <c r="B63" s="31" t="str">
        <f t="shared" si="2"/>
        <v/>
      </c>
      <c r="C63" s="32" t="str">
        <f t="shared" si="3"/>
        <v/>
      </c>
      <c r="D63" s="33" t="str">
        <f t="shared" si="4"/>
        <v/>
      </c>
      <c r="E63" s="33" t="str">
        <f t="shared" si="5"/>
        <v/>
      </c>
      <c r="F63" s="33" t="str">
        <f t="shared" si="6"/>
        <v/>
      </c>
      <c r="G63" s="33" t="str">
        <f t="shared" si="7"/>
        <v/>
      </c>
      <c r="H63" s="33" t="str">
        <f t="shared" si="8"/>
        <v/>
      </c>
      <c r="I63" s="13"/>
      <c r="J63" s="22"/>
      <c r="K63" s="138"/>
      <c r="L63" s="138"/>
    </row>
    <row r="64" spans="1:14" x14ac:dyDescent="0.25">
      <c r="A64" s="13"/>
      <c r="B64" s="31" t="str">
        <f t="shared" si="2"/>
        <v/>
      </c>
      <c r="C64" s="32" t="str">
        <f t="shared" si="3"/>
        <v/>
      </c>
      <c r="D64" s="33" t="str">
        <f t="shared" si="4"/>
        <v/>
      </c>
      <c r="E64" s="33" t="str">
        <f t="shared" si="5"/>
        <v/>
      </c>
      <c r="F64" s="33" t="str">
        <f t="shared" si="6"/>
        <v/>
      </c>
      <c r="G64" s="33" t="str">
        <f t="shared" si="7"/>
        <v/>
      </c>
      <c r="H64" s="33" t="str">
        <f t="shared" si="8"/>
        <v/>
      </c>
      <c r="I64" s="13"/>
      <c r="J64" s="22"/>
      <c r="K64" s="138"/>
      <c r="L64" s="138"/>
    </row>
    <row r="65" spans="1:12" x14ac:dyDescent="0.25">
      <c r="A65" s="13"/>
      <c r="B65" s="31" t="str">
        <f t="shared" si="2"/>
        <v/>
      </c>
      <c r="C65" s="32" t="str">
        <f t="shared" si="3"/>
        <v/>
      </c>
      <c r="D65" s="33" t="str">
        <f t="shared" si="4"/>
        <v/>
      </c>
      <c r="E65" s="33" t="str">
        <f t="shared" si="5"/>
        <v/>
      </c>
      <c r="F65" s="33" t="str">
        <f t="shared" si="6"/>
        <v/>
      </c>
      <c r="G65" s="33" t="str">
        <f t="shared" si="7"/>
        <v/>
      </c>
      <c r="H65" s="33" t="str">
        <f t="shared" si="8"/>
        <v/>
      </c>
      <c r="I65" s="13"/>
      <c r="J65" s="22"/>
      <c r="K65" s="138"/>
      <c r="L65" s="138"/>
    </row>
    <row r="66" spans="1:12" x14ac:dyDescent="0.25">
      <c r="A66" s="13"/>
      <c r="B66" s="31" t="str">
        <f t="shared" si="2"/>
        <v/>
      </c>
      <c r="C66" s="32" t="str">
        <f t="shared" si="3"/>
        <v/>
      </c>
      <c r="D66" s="33" t="str">
        <f t="shared" si="4"/>
        <v/>
      </c>
      <c r="E66" s="33" t="str">
        <f t="shared" si="5"/>
        <v/>
      </c>
      <c r="F66" s="33" t="str">
        <f t="shared" si="6"/>
        <v/>
      </c>
      <c r="G66" s="33" t="str">
        <f t="shared" si="7"/>
        <v/>
      </c>
      <c r="H66" s="33" t="str">
        <f t="shared" si="8"/>
        <v/>
      </c>
      <c r="I66" s="13"/>
      <c r="J66" s="22"/>
      <c r="K66" s="138"/>
      <c r="L66" s="138"/>
    </row>
    <row r="67" spans="1:12" x14ac:dyDescent="0.25">
      <c r="A67" s="13"/>
      <c r="B67" s="31" t="str">
        <f t="shared" si="2"/>
        <v/>
      </c>
      <c r="C67" s="32" t="str">
        <f t="shared" si="3"/>
        <v/>
      </c>
      <c r="D67" s="33" t="str">
        <f t="shared" si="4"/>
        <v/>
      </c>
      <c r="E67" s="33" t="str">
        <f t="shared" si="5"/>
        <v/>
      </c>
      <c r="F67" s="33" t="str">
        <f t="shared" si="6"/>
        <v/>
      </c>
      <c r="G67" s="33" t="str">
        <f t="shared" si="7"/>
        <v/>
      </c>
      <c r="H67" s="33" t="str">
        <f t="shared" si="8"/>
        <v/>
      </c>
      <c r="I67" s="13"/>
      <c r="J67" s="22"/>
      <c r="K67" s="138"/>
      <c r="L67" s="138"/>
    </row>
    <row r="68" spans="1:12" x14ac:dyDescent="0.25">
      <c r="A68" s="13"/>
      <c r="B68" s="31" t="str">
        <f t="shared" si="2"/>
        <v/>
      </c>
      <c r="C68" s="32" t="str">
        <f t="shared" si="3"/>
        <v/>
      </c>
      <c r="D68" s="33" t="str">
        <f t="shared" si="4"/>
        <v/>
      </c>
      <c r="E68" s="33" t="str">
        <f t="shared" si="5"/>
        <v/>
      </c>
      <c r="F68" s="33" t="str">
        <f t="shared" si="6"/>
        <v/>
      </c>
      <c r="G68" s="33" t="str">
        <f t="shared" si="7"/>
        <v/>
      </c>
      <c r="H68" s="33" t="str">
        <f t="shared" si="8"/>
        <v/>
      </c>
      <c r="I68" s="13"/>
      <c r="J68" s="22"/>
      <c r="K68" s="138"/>
      <c r="L68" s="138"/>
    </row>
    <row r="69" spans="1:12" x14ac:dyDescent="0.25">
      <c r="A69" s="13"/>
      <c r="B69" s="31" t="str">
        <f t="shared" si="2"/>
        <v/>
      </c>
      <c r="C69" s="32" t="str">
        <f t="shared" si="3"/>
        <v/>
      </c>
      <c r="D69" s="33" t="str">
        <f t="shared" si="4"/>
        <v/>
      </c>
      <c r="E69" s="33" t="str">
        <f t="shared" si="5"/>
        <v/>
      </c>
      <c r="F69" s="33" t="str">
        <f t="shared" si="6"/>
        <v/>
      </c>
      <c r="G69" s="33" t="str">
        <f t="shared" si="7"/>
        <v/>
      </c>
      <c r="H69" s="33" t="str">
        <f t="shared" si="8"/>
        <v/>
      </c>
      <c r="I69" s="13"/>
      <c r="J69" s="22"/>
      <c r="K69" s="138"/>
      <c r="L69" s="138"/>
    </row>
    <row r="70" spans="1:12" x14ac:dyDescent="0.25">
      <c r="A70" s="13"/>
      <c r="B70" s="31" t="str">
        <f t="shared" si="2"/>
        <v/>
      </c>
      <c r="C70" s="32" t="str">
        <f t="shared" si="3"/>
        <v/>
      </c>
      <c r="D70" s="33" t="str">
        <f t="shared" si="4"/>
        <v/>
      </c>
      <c r="E70" s="33" t="str">
        <f t="shared" si="5"/>
        <v/>
      </c>
      <c r="F70" s="33" t="str">
        <f t="shared" si="6"/>
        <v/>
      </c>
      <c r="G70" s="33" t="str">
        <f t="shared" si="7"/>
        <v/>
      </c>
      <c r="H70" s="33" t="str">
        <f t="shared" si="8"/>
        <v/>
      </c>
      <c r="I70" s="13"/>
      <c r="J70" s="22"/>
      <c r="K70" s="138"/>
      <c r="L70" s="138"/>
    </row>
    <row r="71" spans="1:12" x14ac:dyDescent="0.25">
      <c r="A71" s="13"/>
      <c r="B71" s="31" t="str">
        <f t="shared" si="2"/>
        <v/>
      </c>
      <c r="C71" s="32" t="str">
        <f t="shared" si="3"/>
        <v/>
      </c>
      <c r="D71" s="33" t="str">
        <f t="shared" si="4"/>
        <v/>
      </c>
      <c r="E71" s="33" t="str">
        <f t="shared" si="5"/>
        <v/>
      </c>
      <c r="F71" s="33" t="str">
        <f t="shared" si="6"/>
        <v/>
      </c>
      <c r="G71" s="33" t="str">
        <f t="shared" si="7"/>
        <v/>
      </c>
      <c r="H71" s="33" t="str">
        <f t="shared" si="8"/>
        <v/>
      </c>
      <c r="I71" s="13"/>
      <c r="J71" s="22"/>
      <c r="K71" s="138"/>
      <c r="L71" s="138"/>
    </row>
    <row r="72" spans="1:12" x14ac:dyDescent="0.25">
      <c r="A72" s="13"/>
      <c r="B72" s="31" t="str">
        <f t="shared" si="2"/>
        <v/>
      </c>
      <c r="C72" s="32" t="str">
        <f t="shared" si="3"/>
        <v/>
      </c>
      <c r="D72" s="33" t="str">
        <f t="shared" si="4"/>
        <v/>
      </c>
      <c r="E72" s="33" t="str">
        <f t="shared" si="5"/>
        <v/>
      </c>
      <c r="F72" s="33" t="str">
        <f t="shared" si="6"/>
        <v/>
      </c>
      <c r="G72" s="33" t="str">
        <f t="shared" si="7"/>
        <v/>
      </c>
      <c r="H72" s="33" t="str">
        <f t="shared" si="8"/>
        <v/>
      </c>
      <c r="I72" s="13"/>
      <c r="J72" s="22"/>
      <c r="K72" s="138"/>
      <c r="L72" s="138"/>
    </row>
    <row r="73" spans="1:12" x14ac:dyDescent="0.25">
      <c r="A73" s="13"/>
      <c r="B73" s="31" t="str">
        <f t="shared" si="2"/>
        <v/>
      </c>
      <c r="C73" s="32" t="str">
        <f t="shared" si="3"/>
        <v/>
      </c>
      <c r="D73" s="33" t="str">
        <f t="shared" si="4"/>
        <v/>
      </c>
      <c r="E73" s="33" t="str">
        <f t="shared" si="5"/>
        <v/>
      </c>
      <c r="F73" s="33" t="str">
        <f t="shared" si="6"/>
        <v/>
      </c>
      <c r="G73" s="33" t="str">
        <f t="shared" si="7"/>
        <v/>
      </c>
      <c r="H73" s="33" t="str">
        <f t="shared" si="8"/>
        <v/>
      </c>
      <c r="I73" s="13"/>
      <c r="J73" s="22"/>
      <c r="K73" s="138"/>
      <c r="L73" s="138"/>
    </row>
    <row r="74" spans="1:12" x14ac:dyDescent="0.25">
      <c r="A74" s="13"/>
      <c r="B74" s="31" t="str">
        <f t="shared" si="2"/>
        <v/>
      </c>
      <c r="C74" s="32" t="str">
        <f t="shared" si="3"/>
        <v/>
      </c>
      <c r="D74" s="33" t="str">
        <f t="shared" si="4"/>
        <v/>
      </c>
      <c r="E74" s="33" t="str">
        <f t="shared" si="5"/>
        <v/>
      </c>
      <c r="F74" s="33" t="str">
        <f t="shared" si="6"/>
        <v/>
      </c>
      <c r="G74" s="33" t="str">
        <f t="shared" si="7"/>
        <v/>
      </c>
      <c r="H74" s="33" t="str">
        <f t="shared" si="8"/>
        <v/>
      </c>
      <c r="I74" s="13"/>
      <c r="J74" s="22"/>
      <c r="K74" s="138"/>
      <c r="L74" s="138"/>
    </row>
    <row r="75" spans="1:12" x14ac:dyDescent="0.25">
      <c r="A75" s="13"/>
      <c r="B75" s="31" t="str">
        <f t="shared" si="2"/>
        <v/>
      </c>
      <c r="C75" s="32" t="str">
        <f t="shared" si="3"/>
        <v/>
      </c>
      <c r="D75" s="33" t="str">
        <f t="shared" si="4"/>
        <v/>
      </c>
      <c r="E75" s="33" t="str">
        <f t="shared" si="5"/>
        <v/>
      </c>
      <c r="F75" s="33" t="str">
        <f t="shared" si="6"/>
        <v/>
      </c>
      <c r="G75" s="33" t="str">
        <f t="shared" si="7"/>
        <v/>
      </c>
      <c r="H75" s="33" t="str">
        <f t="shared" si="8"/>
        <v/>
      </c>
      <c r="I75" s="13"/>
      <c r="J75" s="22"/>
      <c r="K75" s="138"/>
      <c r="L75" s="138"/>
    </row>
    <row r="76" spans="1:12" x14ac:dyDescent="0.25">
      <c r="A76" s="13"/>
      <c r="B76" s="31" t="str">
        <f t="shared" si="2"/>
        <v/>
      </c>
      <c r="C76" s="32" t="str">
        <f t="shared" si="3"/>
        <v/>
      </c>
      <c r="D76" s="33" t="str">
        <f t="shared" si="4"/>
        <v/>
      </c>
      <c r="E76" s="33" t="str">
        <f t="shared" si="5"/>
        <v/>
      </c>
      <c r="F76" s="33" t="str">
        <f t="shared" si="6"/>
        <v/>
      </c>
      <c r="G76" s="33" t="str">
        <f t="shared" si="7"/>
        <v/>
      </c>
      <c r="H76" s="33" t="str">
        <f t="shared" si="8"/>
        <v/>
      </c>
      <c r="I76" s="13"/>
      <c r="J76" s="22"/>
      <c r="K76" s="13"/>
      <c r="L76" s="13"/>
    </row>
    <row r="77" spans="1:12" x14ac:dyDescent="0.25">
      <c r="A77" s="13"/>
      <c r="B77" s="31" t="str">
        <f t="shared" si="2"/>
        <v/>
      </c>
      <c r="C77" s="32" t="str">
        <f t="shared" si="3"/>
        <v/>
      </c>
      <c r="D77" s="33" t="str">
        <f t="shared" si="4"/>
        <v/>
      </c>
      <c r="E77" s="33" t="str">
        <f t="shared" si="5"/>
        <v/>
      </c>
      <c r="F77" s="33" t="str">
        <f t="shared" si="6"/>
        <v/>
      </c>
      <c r="G77" s="33" t="str">
        <f t="shared" si="7"/>
        <v/>
      </c>
      <c r="H77" s="33" t="str">
        <f t="shared" si="8"/>
        <v/>
      </c>
      <c r="I77" s="13"/>
      <c r="J77" s="13"/>
      <c r="K77" s="13"/>
      <c r="L77" s="13"/>
    </row>
    <row r="78" spans="1:12" x14ac:dyDescent="0.25">
      <c r="A78" s="13"/>
      <c r="B78" s="31" t="str">
        <f t="shared" si="2"/>
        <v/>
      </c>
      <c r="C78" s="32" t="str">
        <f t="shared" si="3"/>
        <v/>
      </c>
      <c r="D78" s="33" t="str">
        <f t="shared" si="4"/>
        <v/>
      </c>
      <c r="E78" s="33" t="str">
        <f t="shared" si="5"/>
        <v/>
      </c>
      <c r="F78" s="33" t="str">
        <f t="shared" si="6"/>
        <v/>
      </c>
      <c r="G78" s="33" t="str">
        <f t="shared" si="7"/>
        <v/>
      </c>
      <c r="H78" s="33" t="str">
        <f t="shared" si="8"/>
        <v/>
      </c>
      <c r="I78" s="13"/>
      <c r="J78" s="13"/>
      <c r="K78" s="13"/>
      <c r="L78" s="13"/>
    </row>
    <row r="79" spans="1:12" x14ac:dyDescent="0.25">
      <c r="A79" s="13"/>
      <c r="B79" s="31" t="str">
        <f t="shared" si="2"/>
        <v/>
      </c>
      <c r="C79" s="32" t="str">
        <f t="shared" si="3"/>
        <v/>
      </c>
      <c r="D79" s="33" t="str">
        <f t="shared" si="4"/>
        <v/>
      </c>
      <c r="E79" s="33" t="str">
        <f t="shared" si="5"/>
        <v/>
      </c>
      <c r="F79" s="33" t="str">
        <f t="shared" si="6"/>
        <v/>
      </c>
      <c r="G79" s="33" t="str">
        <f t="shared" si="7"/>
        <v/>
      </c>
      <c r="H79" s="33" t="str">
        <f t="shared" si="8"/>
        <v/>
      </c>
      <c r="I79" s="13"/>
      <c r="J79" s="13"/>
      <c r="K79" s="13"/>
      <c r="L79" s="13"/>
    </row>
    <row r="80" spans="1:12" x14ac:dyDescent="0.25">
      <c r="A80" s="13"/>
      <c r="B80" s="31" t="str">
        <f t="shared" si="2"/>
        <v/>
      </c>
      <c r="C80" s="32" t="str">
        <f t="shared" si="3"/>
        <v/>
      </c>
      <c r="D80" s="33" t="str">
        <f t="shared" si="4"/>
        <v/>
      </c>
      <c r="E80" s="33" t="str">
        <f t="shared" si="5"/>
        <v/>
      </c>
      <c r="F80" s="33" t="str">
        <f t="shared" si="6"/>
        <v/>
      </c>
      <c r="G80" s="33" t="str">
        <f t="shared" si="7"/>
        <v/>
      </c>
      <c r="H80" s="33" t="str">
        <f t="shared" si="8"/>
        <v/>
      </c>
      <c r="I80" s="13"/>
      <c r="J80" s="13"/>
      <c r="K80" s="13"/>
      <c r="L80" s="13"/>
    </row>
    <row r="81" spans="1:12" x14ac:dyDescent="0.25">
      <c r="A81" s="13"/>
      <c r="B81" s="31" t="str">
        <f t="shared" si="2"/>
        <v/>
      </c>
      <c r="C81" s="32" t="str">
        <f t="shared" si="3"/>
        <v/>
      </c>
      <c r="D81" s="33" t="str">
        <f t="shared" si="4"/>
        <v/>
      </c>
      <c r="E81" s="33" t="str">
        <f t="shared" si="5"/>
        <v/>
      </c>
      <c r="F81" s="33" t="str">
        <f t="shared" si="6"/>
        <v/>
      </c>
      <c r="G81" s="33" t="str">
        <f t="shared" si="7"/>
        <v/>
      </c>
      <c r="H81" s="33" t="str">
        <f t="shared" si="8"/>
        <v/>
      </c>
      <c r="I81" s="13"/>
      <c r="J81" s="13"/>
      <c r="K81" s="13"/>
      <c r="L81" s="13"/>
    </row>
    <row r="82" spans="1:12" x14ac:dyDescent="0.25">
      <c r="A82" s="13"/>
      <c r="B82" s="31" t="str">
        <f t="shared" si="2"/>
        <v/>
      </c>
      <c r="C82" s="32" t="str">
        <f t="shared" si="3"/>
        <v/>
      </c>
      <c r="D82" s="33" t="str">
        <f t="shared" si="4"/>
        <v/>
      </c>
      <c r="E82" s="33" t="str">
        <f t="shared" si="5"/>
        <v/>
      </c>
      <c r="F82" s="33" t="str">
        <f t="shared" si="6"/>
        <v/>
      </c>
      <c r="G82" s="33" t="str">
        <f t="shared" si="7"/>
        <v/>
      </c>
      <c r="H82" s="33" t="str">
        <f t="shared" si="8"/>
        <v/>
      </c>
      <c r="I82" s="13"/>
      <c r="J82" s="13"/>
      <c r="K82" s="13"/>
      <c r="L82" s="13"/>
    </row>
    <row r="83" spans="1:12" x14ac:dyDescent="0.25">
      <c r="A83" s="13"/>
      <c r="B83" s="31" t="str">
        <f t="shared" ref="B83:B121" si="10">IF(C83&lt;&gt;"",DATE(YEAR($C$10),MONTH($C$10)+(C83-1)*12/$C$11,DAY($C$10)),"")</f>
        <v/>
      </c>
      <c r="C83" s="32" t="str">
        <f t="shared" ref="C83:C121" si="11">IF(ISERROR(IF($C$5-C82&gt;0,C82+1,"")),"",IF($C$5-C82&gt;0,C82+1,""))</f>
        <v/>
      </c>
      <c r="D83" s="33" t="str">
        <f t="shared" ref="D83:D121" si="12">IF(C83&lt;&gt;"",$C$9,"")</f>
        <v/>
      </c>
      <c r="E83" s="33" t="str">
        <f t="shared" ref="E83:E121" si="13">IF(C83&lt;&gt;"",ABS($C$7),"")</f>
        <v/>
      </c>
      <c r="F83" s="33" t="str">
        <f t="shared" ref="F83:F121" si="14">IF(C83&lt;&gt;"",H82*$C$6/$C$11,"")</f>
        <v/>
      </c>
      <c r="G83" s="33" t="str">
        <f t="shared" ref="G83:G121" si="15">IF(C83&lt;&gt;"",E83-F83,"")</f>
        <v/>
      </c>
      <c r="H83" s="33" t="str">
        <f t="shared" ref="H83:H121" si="16">IF(C83&lt;&gt;"",H82-G83,"")</f>
        <v/>
      </c>
      <c r="I83" s="13"/>
      <c r="J83" s="13"/>
      <c r="K83" s="13"/>
      <c r="L83" s="13"/>
    </row>
    <row r="84" spans="1:12" x14ac:dyDescent="0.25">
      <c r="A84" s="13"/>
      <c r="B84" s="31" t="str">
        <f t="shared" si="10"/>
        <v/>
      </c>
      <c r="C84" s="32" t="str">
        <f t="shared" si="11"/>
        <v/>
      </c>
      <c r="D84" s="33" t="str">
        <f t="shared" si="12"/>
        <v/>
      </c>
      <c r="E84" s="33" t="str">
        <f t="shared" si="13"/>
        <v/>
      </c>
      <c r="F84" s="33" t="str">
        <f t="shared" si="14"/>
        <v/>
      </c>
      <c r="G84" s="33" t="str">
        <f t="shared" si="15"/>
        <v/>
      </c>
      <c r="H84" s="33" t="str">
        <f t="shared" si="16"/>
        <v/>
      </c>
      <c r="I84" s="13"/>
      <c r="J84" s="13"/>
      <c r="K84" s="13"/>
      <c r="L84" s="13"/>
    </row>
    <row r="85" spans="1:12" x14ac:dyDescent="0.25">
      <c r="A85" s="13"/>
      <c r="B85" s="31" t="str">
        <f t="shared" si="10"/>
        <v/>
      </c>
      <c r="C85" s="32" t="str">
        <f t="shared" si="11"/>
        <v/>
      </c>
      <c r="D85" s="33" t="str">
        <f t="shared" si="12"/>
        <v/>
      </c>
      <c r="E85" s="33" t="str">
        <f t="shared" si="13"/>
        <v/>
      </c>
      <c r="F85" s="33" t="str">
        <f t="shared" si="14"/>
        <v/>
      </c>
      <c r="G85" s="33" t="str">
        <f t="shared" si="15"/>
        <v/>
      </c>
      <c r="H85" s="33" t="str">
        <f t="shared" si="16"/>
        <v/>
      </c>
      <c r="I85" s="13"/>
      <c r="J85" s="13"/>
      <c r="K85" s="13"/>
      <c r="L85" s="13"/>
    </row>
    <row r="86" spans="1:12" x14ac:dyDescent="0.25">
      <c r="A86" s="13"/>
      <c r="B86" s="31" t="str">
        <f t="shared" si="10"/>
        <v/>
      </c>
      <c r="C86" s="32" t="str">
        <f t="shared" si="11"/>
        <v/>
      </c>
      <c r="D86" s="33" t="str">
        <f t="shared" si="12"/>
        <v/>
      </c>
      <c r="E86" s="33" t="str">
        <f t="shared" si="13"/>
        <v/>
      </c>
      <c r="F86" s="33" t="str">
        <f t="shared" si="14"/>
        <v/>
      </c>
      <c r="G86" s="33" t="str">
        <f t="shared" si="15"/>
        <v/>
      </c>
      <c r="H86" s="33" t="str">
        <f t="shared" si="16"/>
        <v/>
      </c>
      <c r="I86" s="13"/>
      <c r="J86" s="13"/>
      <c r="K86" s="13"/>
      <c r="L86" s="13"/>
    </row>
    <row r="87" spans="1:12" x14ac:dyDescent="0.25">
      <c r="A87" s="13"/>
      <c r="B87" s="31" t="str">
        <f t="shared" si="10"/>
        <v/>
      </c>
      <c r="C87" s="32" t="str">
        <f t="shared" si="11"/>
        <v/>
      </c>
      <c r="D87" s="33" t="str">
        <f t="shared" si="12"/>
        <v/>
      </c>
      <c r="E87" s="33" t="str">
        <f t="shared" si="13"/>
        <v/>
      </c>
      <c r="F87" s="33" t="str">
        <f t="shared" si="14"/>
        <v/>
      </c>
      <c r="G87" s="33" t="str">
        <f t="shared" si="15"/>
        <v/>
      </c>
      <c r="H87" s="33" t="str">
        <f t="shared" si="16"/>
        <v/>
      </c>
      <c r="I87" s="13"/>
      <c r="J87" s="13"/>
      <c r="K87" s="13"/>
      <c r="L87" s="13"/>
    </row>
    <row r="88" spans="1:12" x14ac:dyDescent="0.25">
      <c r="A88" s="13"/>
      <c r="B88" s="31" t="str">
        <f t="shared" si="10"/>
        <v/>
      </c>
      <c r="C88" s="32" t="str">
        <f t="shared" si="11"/>
        <v/>
      </c>
      <c r="D88" s="33" t="str">
        <f t="shared" si="12"/>
        <v/>
      </c>
      <c r="E88" s="33" t="str">
        <f t="shared" si="13"/>
        <v/>
      </c>
      <c r="F88" s="33" t="str">
        <f t="shared" si="14"/>
        <v/>
      </c>
      <c r="G88" s="33" t="str">
        <f t="shared" si="15"/>
        <v/>
      </c>
      <c r="H88" s="33" t="str">
        <f t="shared" si="16"/>
        <v/>
      </c>
      <c r="I88" s="13"/>
      <c r="J88" s="13"/>
      <c r="K88" s="13"/>
      <c r="L88" s="13"/>
    </row>
    <row r="89" spans="1:12" x14ac:dyDescent="0.25">
      <c r="A89" s="13"/>
      <c r="B89" s="31" t="str">
        <f t="shared" si="10"/>
        <v/>
      </c>
      <c r="C89" s="32" t="str">
        <f t="shared" si="11"/>
        <v/>
      </c>
      <c r="D89" s="33" t="str">
        <f t="shared" si="12"/>
        <v/>
      </c>
      <c r="E89" s="33" t="str">
        <f t="shared" si="13"/>
        <v/>
      </c>
      <c r="F89" s="33" t="str">
        <f t="shared" si="14"/>
        <v/>
      </c>
      <c r="G89" s="33" t="str">
        <f t="shared" si="15"/>
        <v/>
      </c>
      <c r="H89" s="33" t="str">
        <f t="shared" si="16"/>
        <v/>
      </c>
      <c r="I89" s="13"/>
      <c r="J89" s="13"/>
      <c r="K89" s="13"/>
      <c r="L89" s="13"/>
    </row>
    <row r="90" spans="1:12" x14ac:dyDescent="0.25">
      <c r="A90" s="13"/>
      <c r="B90" s="31" t="str">
        <f t="shared" si="10"/>
        <v/>
      </c>
      <c r="C90" s="32" t="str">
        <f t="shared" si="11"/>
        <v/>
      </c>
      <c r="D90" s="33" t="str">
        <f t="shared" si="12"/>
        <v/>
      </c>
      <c r="E90" s="33" t="str">
        <f t="shared" si="13"/>
        <v/>
      </c>
      <c r="F90" s="33" t="str">
        <f t="shared" si="14"/>
        <v/>
      </c>
      <c r="G90" s="33" t="str">
        <f t="shared" si="15"/>
        <v/>
      </c>
      <c r="H90" s="33" t="str">
        <f t="shared" si="16"/>
        <v/>
      </c>
      <c r="I90" s="13"/>
      <c r="J90" s="13"/>
      <c r="K90" s="13"/>
      <c r="L90" s="13"/>
    </row>
    <row r="91" spans="1:12" x14ac:dyDescent="0.25">
      <c r="A91" s="13"/>
      <c r="B91" s="31" t="str">
        <f t="shared" si="10"/>
        <v/>
      </c>
      <c r="C91" s="32" t="str">
        <f t="shared" si="11"/>
        <v/>
      </c>
      <c r="D91" s="33" t="str">
        <f t="shared" si="12"/>
        <v/>
      </c>
      <c r="E91" s="33" t="str">
        <f t="shared" si="13"/>
        <v/>
      </c>
      <c r="F91" s="33" t="str">
        <f t="shared" si="14"/>
        <v/>
      </c>
      <c r="G91" s="33" t="str">
        <f t="shared" si="15"/>
        <v/>
      </c>
      <c r="H91" s="33" t="str">
        <f t="shared" si="16"/>
        <v/>
      </c>
      <c r="I91" s="13"/>
      <c r="J91" s="13"/>
      <c r="K91" s="13"/>
      <c r="L91" s="13"/>
    </row>
    <row r="92" spans="1:12" x14ac:dyDescent="0.25">
      <c r="A92" s="13"/>
      <c r="B92" s="31" t="str">
        <f t="shared" si="10"/>
        <v/>
      </c>
      <c r="C92" s="32" t="str">
        <f t="shared" si="11"/>
        <v/>
      </c>
      <c r="D92" s="33" t="str">
        <f t="shared" si="12"/>
        <v/>
      </c>
      <c r="E92" s="33" t="str">
        <f t="shared" si="13"/>
        <v/>
      </c>
      <c r="F92" s="33" t="str">
        <f t="shared" si="14"/>
        <v/>
      </c>
      <c r="G92" s="33" t="str">
        <f t="shared" si="15"/>
        <v/>
      </c>
      <c r="H92" s="33" t="str">
        <f t="shared" si="16"/>
        <v/>
      </c>
      <c r="I92" s="13"/>
      <c r="J92" s="13"/>
      <c r="K92" s="13"/>
      <c r="L92" s="13"/>
    </row>
    <row r="93" spans="1:12" x14ac:dyDescent="0.25">
      <c r="A93" s="13"/>
      <c r="B93" s="31" t="str">
        <f t="shared" si="10"/>
        <v/>
      </c>
      <c r="C93" s="32" t="str">
        <f t="shared" si="11"/>
        <v/>
      </c>
      <c r="D93" s="33" t="str">
        <f t="shared" si="12"/>
        <v/>
      </c>
      <c r="E93" s="33" t="str">
        <f t="shared" si="13"/>
        <v/>
      </c>
      <c r="F93" s="33" t="str">
        <f t="shared" si="14"/>
        <v/>
      </c>
      <c r="G93" s="33" t="str">
        <f t="shared" si="15"/>
        <v/>
      </c>
      <c r="H93" s="33" t="str">
        <f t="shared" si="16"/>
        <v/>
      </c>
      <c r="I93" s="13"/>
      <c r="J93" s="13"/>
      <c r="K93" s="13"/>
      <c r="L93" s="13"/>
    </row>
    <row r="94" spans="1:12" x14ac:dyDescent="0.25">
      <c r="A94" s="13"/>
      <c r="B94" s="31" t="str">
        <f t="shared" si="10"/>
        <v/>
      </c>
      <c r="C94" s="32" t="str">
        <f t="shared" si="11"/>
        <v/>
      </c>
      <c r="D94" s="33" t="str">
        <f t="shared" si="12"/>
        <v/>
      </c>
      <c r="E94" s="33" t="str">
        <f t="shared" si="13"/>
        <v/>
      </c>
      <c r="F94" s="33" t="str">
        <f t="shared" si="14"/>
        <v/>
      </c>
      <c r="G94" s="33" t="str">
        <f t="shared" si="15"/>
        <v/>
      </c>
      <c r="H94" s="33" t="str">
        <f t="shared" si="16"/>
        <v/>
      </c>
      <c r="I94" s="13"/>
      <c r="J94" s="13"/>
      <c r="K94" s="13"/>
      <c r="L94" s="13"/>
    </row>
    <row r="95" spans="1:12" x14ac:dyDescent="0.25">
      <c r="A95" s="13"/>
      <c r="B95" s="31" t="str">
        <f t="shared" si="10"/>
        <v/>
      </c>
      <c r="C95" s="32" t="str">
        <f t="shared" si="11"/>
        <v/>
      </c>
      <c r="D95" s="33" t="str">
        <f t="shared" si="12"/>
        <v/>
      </c>
      <c r="E95" s="33" t="str">
        <f t="shared" si="13"/>
        <v/>
      </c>
      <c r="F95" s="33" t="str">
        <f t="shared" si="14"/>
        <v/>
      </c>
      <c r="G95" s="33" t="str">
        <f t="shared" si="15"/>
        <v/>
      </c>
      <c r="H95" s="33" t="str">
        <f t="shared" si="16"/>
        <v/>
      </c>
      <c r="I95" s="13"/>
      <c r="J95" s="13"/>
      <c r="K95" s="13"/>
      <c r="L95" s="13"/>
    </row>
    <row r="96" spans="1:12" x14ac:dyDescent="0.25">
      <c r="A96" s="13"/>
      <c r="B96" s="31" t="str">
        <f t="shared" si="10"/>
        <v/>
      </c>
      <c r="C96" s="32" t="str">
        <f t="shared" si="11"/>
        <v/>
      </c>
      <c r="D96" s="33" t="str">
        <f t="shared" si="12"/>
        <v/>
      </c>
      <c r="E96" s="33" t="str">
        <f t="shared" si="13"/>
        <v/>
      </c>
      <c r="F96" s="33" t="str">
        <f t="shared" si="14"/>
        <v/>
      </c>
      <c r="G96" s="33" t="str">
        <f t="shared" si="15"/>
        <v/>
      </c>
      <c r="H96" s="33" t="str">
        <f t="shared" si="16"/>
        <v/>
      </c>
      <c r="I96" s="13"/>
      <c r="J96" s="13"/>
      <c r="K96" s="13"/>
      <c r="L96" s="13"/>
    </row>
    <row r="97" spans="1:12" x14ac:dyDescent="0.25">
      <c r="A97" s="13"/>
      <c r="B97" s="31" t="str">
        <f t="shared" si="10"/>
        <v/>
      </c>
      <c r="C97" s="32" t="str">
        <f t="shared" si="11"/>
        <v/>
      </c>
      <c r="D97" s="33" t="str">
        <f t="shared" si="12"/>
        <v/>
      </c>
      <c r="E97" s="33" t="str">
        <f t="shared" si="13"/>
        <v/>
      </c>
      <c r="F97" s="33" t="str">
        <f t="shared" si="14"/>
        <v/>
      </c>
      <c r="G97" s="33" t="str">
        <f t="shared" si="15"/>
        <v/>
      </c>
      <c r="H97" s="33" t="str">
        <f t="shared" si="16"/>
        <v/>
      </c>
      <c r="I97" s="13"/>
      <c r="J97" s="13"/>
      <c r="K97" s="13"/>
      <c r="L97" s="13"/>
    </row>
    <row r="98" spans="1:12" x14ac:dyDescent="0.25">
      <c r="A98" s="13"/>
      <c r="B98" s="31" t="str">
        <f t="shared" si="10"/>
        <v/>
      </c>
      <c r="C98" s="32" t="str">
        <f t="shared" si="11"/>
        <v/>
      </c>
      <c r="D98" s="33" t="str">
        <f t="shared" si="12"/>
        <v/>
      </c>
      <c r="E98" s="33" t="str">
        <f t="shared" si="13"/>
        <v/>
      </c>
      <c r="F98" s="33" t="str">
        <f t="shared" si="14"/>
        <v/>
      </c>
      <c r="G98" s="33" t="str">
        <f t="shared" si="15"/>
        <v/>
      </c>
      <c r="H98" s="33" t="str">
        <f t="shared" si="16"/>
        <v/>
      </c>
      <c r="I98" s="13"/>
      <c r="J98" s="13"/>
      <c r="K98" s="13"/>
      <c r="L98" s="13"/>
    </row>
    <row r="99" spans="1:12" x14ac:dyDescent="0.25">
      <c r="A99" s="13"/>
      <c r="B99" s="31" t="str">
        <f t="shared" si="10"/>
        <v/>
      </c>
      <c r="C99" s="32" t="str">
        <f t="shared" si="11"/>
        <v/>
      </c>
      <c r="D99" s="33" t="str">
        <f t="shared" si="12"/>
        <v/>
      </c>
      <c r="E99" s="33" t="str">
        <f t="shared" si="13"/>
        <v/>
      </c>
      <c r="F99" s="33" t="str">
        <f t="shared" si="14"/>
        <v/>
      </c>
      <c r="G99" s="33" t="str">
        <f t="shared" si="15"/>
        <v/>
      </c>
      <c r="H99" s="33" t="str">
        <f t="shared" si="16"/>
        <v/>
      </c>
      <c r="I99" s="13"/>
      <c r="J99" s="13"/>
      <c r="K99" s="13"/>
      <c r="L99" s="13"/>
    </row>
    <row r="100" spans="1:12" x14ac:dyDescent="0.25">
      <c r="A100" s="13"/>
      <c r="B100" s="31" t="str">
        <f t="shared" si="10"/>
        <v/>
      </c>
      <c r="C100" s="32" t="str">
        <f t="shared" si="11"/>
        <v/>
      </c>
      <c r="D100" s="33" t="str">
        <f t="shared" si="12"/>
        <v/>
      </c>
      <c r="E100" s="33" t="str">
        <f t="shared" si="13"/>
        <v/>
      </c>
      <c r="F100" s="33" t="str">
        <f t="shared" si="14"/>
        <v/>
      </c>
      <c r="G100" s="33" t="str">
        <f t="shared" si="15"/>
        <v/>
      </c>
      <c r="H100" s="33" t="str">
        <f t="shared" si="16"/>
        <v/>
      </c>
      <c r="I100" s="13"/>
      <c r="J100" s="13"/>
      <c r="K100" s="13"/>
      <c r="L100" s="13"/>
    </row>
    <row r="101" spans="1:12" x14ac:dyDescent="0.25">
      <c r="A101" s="13"/>
      <c r="B101" s="31" t="str">
        <f t="shared" si="10"/>
        <v/>
      </c>
      <c r="C101" s="32" t="str">
        <f t="shared" si="11"/>
        <v/>
      </c>
      <c r="D101" s="33" t="str">
        <f t="shared" si="12"/>
        <v/>
      </c>
      <c r="E101" s="33" t="str">
        <f t="shared" si="13"/>
        <v/>
      </c>
      <c r="F101" s="33" t="str">
        <f t="shared" si="14"/>
        <v/>
      </c>
      <c r="G101" s="33" t="str">
        <f t="shared" si="15"/>
        <v/>
      </c>
      <c r="H101" s="33" t="str">
        <f t="shared" si="16"/>
        <v/>
      </c>
      <c r="I101" s="13"/>
      <c r="J101" s="13"/>
      <c r="K101" s="13"/>
      <c r="L101" s="13"/>
    </row>
    <row r="102" spans="1:12" x14ac:dyDescent="0.25">
      <c r="A102" s="13"/>
      <c r="B102" s="31" t="str">
        <f t="shared" si="10"/>
        <v/>
      </c>
      <c r="C102" s="32" t="str">
        <f t="shared" si="11"/>
        <v/>
      </c>
      <c r="D102" s="33" t="str">
        <f t="shared" si="12"/>
        <v/>
      </c>
      <c r="E102" s="33" t="str">
        <f t="shared" si="13"/>
        <v/>
      </c>
      <c r="F102" s="33" t="str">
        <f t="shared" si="14"/>
        <v/>
      </c>
      <c r="G102" s="33" t="str">
        <f t="shared" si="15"/>
        <v/>
      </c>
      <c r="H102" s="33" t="str">
        <f t="shared" si="16"/>
        <v/>
      </c>
      <c r="I102" s="13"/>
      <c r="J102" s="13"/>
      <c r="K102" s="13"/>
      <c r="L102" s="13"/>
    </row>
    <row r="103" spans="1:12" x14ac:dyDescent="0.25">
      <c r="A103" s="13"/>
      <c r="B103" s="31" t="str">
        <f t="shared" si="10"/>
        <v/>
      </c>
      <c r="C103" s="32" t="str">
        <f t="shared" si="11"/>
        <v/>
      </c>
      <c r="D103" s="33" t="str">
        <f t="shared" si="12"/>
        <v/>
      </c>
      <c r="E103" s="33" t="str">
        <f t="shared" si="13"/>
        <v/>
      </c>
      <c r="F103" s="33" t="str">
        <f t="shared" si="14"/>
        <v/>
      </c>
      <c r="G103" s="33" t="str">
        <f t="shared" si="15"/>
        <v/>
      </c>
      <c r="H103" s="33" t="str">
        <f t="shared" si="16"/>
        <v/>
      </c>
      <c r="I103" s="13"/>
      <c r="J103" s="13"/>
      <c r="K103" s="13"/>
      <c r="L103" s="13"/>
    </row>
    <row r="104" spans="1:12" x14ac:dyDescent="0.25">
      <c r="A104" s="13"/>
      <c r="B104" s="31" t="str">
        <f t="shared" si="10"/>
        <v/>
      </c>
      <c r="C104" s="32" t="str">
        <f t="shared" si="11"/>
        <v/>
      </c>
      <c r="D104" s="33" t="str">
        <f t="shared" si="12"/>
        <v/>
      </c>
      <c r="E104" s="33" t="str">
        <f t="shared" si="13"/>
        <v/>
      </c>
      <c r="F104" s="33" t="str">
        <f t="shared" si="14"/>
        <v/>
      </c>
      <c r="G104" s="33" t="str">
        <f t="shared" si="15"/>
        <v/>
      </c>
      <c r="H104" s="33" t="str">
        <f t="shared" si="16"/>
        <v/>
      </c>
      <c r="I104" s="13"/>
      <c r="J104" s="13"/>
      <c r="K104" s="13"/>
      <c r="L104" s="13"/>
    </row>
    <row r="105" spans="1:12" x14ac:dyDescent="0.25">
      <c r="A105" s="13"/>
      <c r="B105" s="31" t="str">
        <f t="shared" si="10"/>
        <v/>
      </c>
      <c r="C105" s="32" t="str">
        <f t="shared" si="11"/>
        <v/>
      </c>
      <c r="D105" s="33" t="str">
        <f t="shared" si="12"/>
        <v/>
      </c>
      <c r="E105" s="33" t="str">
        <f t="shared" si="13"/>
        <v/>
      </c>
      <c r="F105" s="33" t="str">
        <f t="shared" si="14"/>
        <v/>
      </c>
      <c r="G105" s="33" t="str">
        <f t="shared" si="15"/>
        <v/>
      </c>
      <c r="H105" s="33" t="str">
        <f t="shared" si="16"/>
        <v/>
      </c>
      <c r="I105" s="13"/>
      <c r="J105" s="13"/>
      <c r="K105" s="13"/>
      <c r="L105" s="13"/>
    </row>
    <row r="106" spans="1:12" x14ac:dyDescent="0.25">
      <c r="A106" s="13"/>
      <c r="B106" s="31" t="str">
        <f t="shared" si="10"/>
        <v/>
      </c>
      <c r="C106" s="32" t="str">
        <f t="shared" si="11"/>
        <v/>
      </c>
      <c r="D106" s="33" t="str">
        <f t="shared" si="12"/>
        <v/>
      </c>
      <c r="E106" s="33" t="str">
        <f t="shared" si="13"/>
        <v/>
      </c>
      <c r="F106" s="33" t="str">
        <f t="shared" si="14"/>
        <v/>
      </c>
      <c r="G106" s="33" t="str">
        <f t="shared" si="15"/>
        <v/>
      </c>
      <c r="H106" s="33" t="str">
        <f t="shared" si="16"/>
        <v/>
      </c>
      <c r="I106" s="13"/>
      <c r="J106" s="13"/>
      <c r="K106" s="13"/>
      <c r="L106" s="13"/>
    </row>
    <row r="107" spans="1:12" x14ac:dyDescent="0.25">
      <c r="A107" s="13"/>
      <c r="B107" s="31" t="str">
        <f t="shared" si="10"/>
        <v/>
      </c>
      <c r="C107" s="32" t="str">
        <f t="shared" si="11"/>
        <v/>
      </c>
      <c r="D107" s="33" t="str">
        <f t="shared" si="12"/>
        <v/>
      </c>
      <c r="E107" s="33" t="str">
        <f t="shared" si="13"/>
        <v/>
      </c>
      <c r="F107" s="33" t="str">
        <f t="shared" si="14"/>
        <v/>
      </c>
      <c r="G107" s="33" t="str">
        <f t="shared" si="15"/>
        <v/>
      </c>
      <c r="H107" s="33" t="str">
        <f t="shared" si="16"/>
        <v/>
      </c>
      <c r="I107" s="13"/>
      <c r="J107" s="13"/>
      <c r="K107" s="13"/>
      <c r="L107" s="13"/>
    </row>
    <row r="108" spans="1:12" x14ac:dyDescent="0.25">
      <c r="A108" s="13"/>
      <c r="B108" s="31" t="str">
        <f t="shared" si="10"/>
        <v/>
      </c>
      <c r="C108" s="32" t="str">
        <f t="shared" si="11"/>
        <v/>
      </c>
      <c r="D108" s="33" t="str">
        <f t="shared" si="12"/>
        <v/>
      </c>
      <c r="E108" s="33" t="str">
        <f t="shared" si="13"/>
        <v/>
      </c>
      <c r="F108" s="33" t="str">
        <f t="shared" si="14"/>
        <v/>
      </c>
      <c r="G108" s="33" t="str">
        <f t="shared" si="15"/>
        <v/>
      </c>
      <c r="H108" s="33" t="str">
        <f t="shared" si="16"/>
        <v/>
      </c>
      <c r="I108" s="13"/>
      <c r="J108" s="13"/>
      <c r="K108" s="13"/>
      <c r="L108" s="13"/>
    </row>
    <row r="109" spans="1:12" x14ac:dyDescent="0.25">
      <c r="A109" s="13"/>
      <c r="B109" s="31" t="str">
        <f t="shared" si="10"/>
        <v/>
      </c>
      <c r="C109" s="32" t="str">
        <f t="shared" si="11"/>
        <v/>
      </c>
      <c r="D109" s="33" t="str">
        <f t="shared" si="12"/>
        <v/>
      </c>
      <c r="E109" s="33" t="str">
        <f t="shared" si="13"/>
        <v/>
      </c>
      <c r="F109" s="33" t="str">
        <f t="shared" si="14"/>
        <v/>
      </c>
      <c r="G109" s="33" t="str">
        <f t="shared" si="15"/>
        <v/>
      </c>
      <c r="H109" s="33" t="str">
        <f t="shared" si="16"/>
        <v/>
      </c>
      <c r="I109" s="13"/>
      <c r="J109" s="13"/>
      <c r="K109" s="13"/>
      <c r="L109" s="13"/>
    </row>
    <row r="110" spans="1:12" x14ac:dyDescent="0.25">
      <c r="A110" s="13"/>
      <c r="B110" s="31" t="str">
        <f t="shared" si="10"/>
        <v/>
      </c>
      <c r="C110" s="32" t="str">
        <f t="shared" si="11"/>
        <v/>
      </c>
      <c r="D110" s="33" t="str">
        <f t="shared" si="12"/>
        <v/>
      </c>
      <c r="E110" s="33" t="str">
        <f t="shared" si="13"/>
        <v/>
      </c>
      <c r="F110" s="33" t="str">
        <f t="shared" si="14"/>
        <v/>
      </c>
      <c r="G110" s="33" t="str">
        <f t="shared" si="15"/>
        <v/>
      </c>
      <c r="H110" s="33" t="str">
        <f t="shared" si="16"/>
        <v/>
      </c>
      <c r="I110" s="13"/>
      <c r="J110" s="13"/>
      <c r="K110" s="13"/>
      <c r="L110" s="13"/>
    </row>
    <row r="111" spans="1:12" x14ac:dyDescent="0.25">
      <c r="A111" s="13"/>
      <c r="B111" s="31" t="str">
        <f t="shared" si="10"/>
        <v/>
      </c>
      <c r="C111" s="32" t="str">
        <f t="shared" si="11"/>
        <v/>
      </c>
      <c r="D111" s="33" t="str">
        <f t="shared" si="12"/>
        <v/>
      </c>
      <c r="E111" s="33" t="str">
        <f t="shared" si="13"/>
        <v/>
      </c>
      <c r="F111" s="33" t="str">
        <f t="shared" si="14"/>
        <v/>
      </c>
      <c r="G111" s="33" t="str">
        <f t="shared" si="15"/>
        <v/>
      </c>
      <c r="H111" s="33" t="str">
        <f t="shared" si="16"/>
        <v/>
      </c>
      <c r="I111" s="13"/>
      <c r="J111" s="13"/>
      <c r="K111" s="13"/>
      <c r="L111" s="13"/>
    </row>
    <row r="112" spans="1:12" x14ac:dyDescent="0.25">
      <c r="A112" s="13"/>
      <c r="B112" s="31" t="str">
        <f t="shared" si="10"/>
        <v/>
      </c>
      <c r="C112" s="32" t="str">
        <f t="shared" si="11"/>
        <v/>
      </c>
      <c r="D112" s="33" t="str">
        <f t="shared" si="12"/>
        <v/>
      </c>
      <c r="E112" s="33" t="str">
        <f t="shared" si="13"/>
        <v/>
      </c>
      <c r="F112" s="33" t="str">
        <f t="shared" si="14"/>
        <v/>
      </c>
      <c r="G112" s="33" t="str">
        <f t="shared" si="15"/>
        <v/>
      </c>
      <c r="H112" s="33" t="str">
        <f t="shared" si="16"/>
        <v/>
      </c>
      <c r="I112" s="13"/>
      <c r="J112" s="13"/>
      <c r="K112" s="13"/>
      <c r="L112" s="13"/>
    </row>
    <row r="113" spans="1:12" x14ac:dyDescent="0.25">
      <c r="A113" s="13"/>
      <c r="B113" s="31" t="str">
        <f t="shared" si="10"/>
        <v/>
      </c>
      <c r="C113" s="32" t="str">
        <f t="shared" si="11"/>
        <v/>
      </c>
      <c r="D113" s="33" t="str">
        <f t="shared" si="12"/>
        <v/>
      </c>
      <c r="E113" s="33" t="str">
        <f t="shared" si="13"/>
        <v/>
      </c>
      <c r="F113" s="33" t="str">
        <f t="shared" si="14"/>
        <v/>
      </c>
      <c r="G113" s="33" t="str">
        <f t="shared" si="15"/>
        <v/>
      </c>
      <c r="H113" s="33" t="str">
        <f t="shared" si="16"/>
        <v/>
      </c>
      <c r="I113" s="13"/>
      <c r="J113" s="13"/>
      <c r="K113" s="13"/>
      <c r="L113" s="13"/>
    </row>
    <row r="114" spans="1:12" x14ac:dyDescent="0.25">
      <c r="A114" s="13"/>
      <c r="B114" s="31" t="str">
        <f t="shared" si="10"/>
        <v/>
      </c>
      <c r="C114" s="32" t="str">
        <f t="shared" si="11"/>
        <v/>
      </c>
      <c r="D114" s="33" t="str">
        <f t="shared" si="12"/>
        <v/>
      </c>
      <c r="E114" s="33" t="str">
        <f t="shared" si="13"/>
        <v/>
      </c>
      <c r="F114" s="33" t="str">
        <f t="shared" si="14"/>
        <v/>
      </c>
      <c r="G114" s="33" t="str">
        <f t="shared" si="15"/>
        <v/>
      </c>
      <c r="H114" s="33" t="str">
        <f t="shared" si="16"/>
        <v/>
      </c>
      <c r="I114" s="13"/>
      <c r="J114" s="13"/>
      <c r="K114" s="13"/>
      <c r="L114" s="13"/>
    </row>
    <row r="115" spans="1:12" x14ac:dyDescent="0.25">
      <c r="A115" s="13"/>
      <c r="B115" s="31" t="str">
        <f t="shared" si="10"/>
        <v/>
      </c>
      <c r="C115" s="32" t="str">
        <f t="shared" si="11"/>
        <v/>
      </c>
      <c r="D115" s="33" t="str">
        <f t="shared" si="12"/>
        <v/>
      </c>
      <c r="E115" s="33" t="str">
        <f t="shared" si="13"/>
        <v/>
      </c>
      <c r="F115" s="33" t="str">
        <f t="shared" si="14"/>
        <v/>
      </c>
      <c r="G115" s="33" t="str">
        <f t="shared" si="15"/>
        <v/>
      </c>
      <c r="H115" s="33" t="str">
        <f t="shared" si="16"/>
        <v/>
      </c>
      <c r="I115" s="13"/>
      <c r="J115" s="13"/>
      <c r="K115" s="13"/>
      <c r="L115" s="13"/>
    </row>
    <row r="116" spans="1:12" x14ac:dyDescent="0.25">
      <c r="A116" s="13"/>
      <c r="B116" s="31" t="str">
        <f t="shared" si="10"/>
        <v/>
      </c>
      <c r="C116" s="32" t="str">
        <f t="shared" si="11"/>
        <v/>
      </c>
      <c r="D116" s="33" t="str">
        <f t="shared" si="12"/>
        <v/>
      </c>
      <c r="E116" s="33" t="str">
        <f t="shared" si="13"/>
        <v/>
      </c>
      <c r="F116" s="33" t="str">
        <f t="shared" si="14"/>
        <v/>
      </c>
      <c r="G116" s="33" t="str">
        <f t="shared" si="15"/>
        <v/>
      </c>
      <c r="H116" s="33" t="str">
        <f t="shared" si="16"/>
        <v/>
      </c>
      <c r="I116" s="13"/>
      <c r="J116" s="13"/>
      <c r="K116" s="13"/>
      <c r="L116" s="13"/>
    </row>
    <row r="117" spans="1:12" x14ac:dyDescent="0.25">
      <c r="A117" s="13"/>
      <c r="B117" s="31" t="str">
        <f t="shared" si="10"/>
        <v/>
      </c>
      <c r="C117" s="32" t="str">
        <f t="shared" si="11"/>
        <v/>
      </c>
      <c r="D117" s="33" t="str">
        <f t="shared" si="12"/>
        <v/>
      </c>
      <c r="E117" s="33" t="str">
        <f t="shared" si="13"/>
        <v/>
      </c>
      <c r="F117" s="33" t="str">
        <f t="shared" si="14"/>
        <v/>
      </c>
      <c r="G117" s="33" t="str">
        <f t="shared" si="15"/>
        <v/>
      </c>
      <c r="H117" s="33" t="str">
        <f t="shared" si="16"/>
        <v/>
      </c>
      <c r="I117" s="13"/>
      <c r="J117" s="13"/>
      <c r="K117" s="13"/>
      <c r="L117" s="13"/>
    </row>
    <row r="118" spans="1:12" x14ac:dyDescent="0.25">
      <c r="A118" s="13"/>
      <c r="B118" s="31" t="str">
        <f t="shared" si="10"/>
        <v/>
      </c>
      <c r="C118" s="32" t="str">
        <f t="shared" si="11"/>
        <v/>
      </c>
      <c r="D118" s="33" t="str">
        <f t="shared" si="12"/>
        <v/>
      </c>
      <c r="E118" s="33" t="str">
        <f t="shared" si="13"/>
        <v/>
      </c>
      <c r="F118" s="33" t="str">
        <f t="shared" si="14"/>
        <v/>
      </c>
      <c r="G118" s="33" t="str">
        <f t="shared" si="15"/>
        <v/>
      </c>
      <c r="H118" s="33" t="str">
        <f t="shared" si="16"/>
        <v/>
      </c>
      <c r="I118" s="13"/>
      <c r="J118" s="13"/>
      <c r="K118" s="13"/>
      <c r="L118" s="13"/>
    </row>
    <row r="119" spans="1:12" x14ac:dyDescent="0.25">
      <c r="A119" s="13"/>
      <c r="B119" s="31" t="str">
        <f t="shared" si="10"/>
        <v/>
      </c>
      <c r="C119" s="32" t="str">
        <f t="shared" si="11"/>
        <v/>
      </c>
      <c r="D119" s="33" t="str">
        <f t="shared" si="12"/>
        <v/>
      </c>
      <c r="E119" s="33" t="str">
        <f t="shared" si="13"/>
        <v/>
      </c>
      <c r="F119" s="33" t="str">
        <f t="shared" si="14"/>
        <v/>
      </c>
      <c r="G119" s="33" t="str">
        <f t="shared" si="15"/>
        <v/>
      </c>
      <c r="H119" s="33" t="str">
        <f t="shared" si="16"/>
        <v/>
      </c>
      <c r="I119" s="13"/>
      <c r="J119" s="13"/>
      <c r="K119" s="13"/>
      <c r="L119" s="13"/>
    </row>
    <row r="120" spans="1:12" x14ac:dyDescent="0.25">
      <c r="A120" s="13"/>
      <c r="B120" s="31" t="str">
        <f t="shared" si="10"/>
        <v/>
      </c>
      <c r="C120" s="32" t="str">
        <f t="shared" si="11"/>
        <v/>
      </c>
      <c r="D120" s="33" t="str">
        <f t="shared" si="12"/>
        <v/>
      </c>
      <c r="E120" s="33" t="str">
        <f t="shared" si="13"/>
        <v/>
      </c>
      <c r="F120" s="33" t="str">
        <f t="shared" si="14"/>
        <v/>
      </c>
      <c r="G120" s="33" t="str">
        <f t="shared" si="15"/>
        <v/>
      </c>
      <c r="H120" s="33" t="str">
        <f t="shared" si="16"/>
        <v/>
      </c>
      <c r="I120" s="13"/>
      <c r="J120" s="13"/>
      <c r="K120" s="13"/>
      <c r="L120" s="13"/>
    </row>
    <row r="121" spans="1:12" x14ac:dyDescent="0.25">
      <c r="A121" s="13"/>
      <c r="B121" s="31" t="str">
        <f t="shared" si="10"/>
        <v/>
      </c>
      <c r="C121" s="32" t="str">
        <f t="shared" si="11"/>
        <v/>
      </c>
      <c r="D121" s="33" t="str">
        <f t="shared" si="12"/>
        <v/>
      </c>
      <c r="E121" s="33" t="str">
        <f t="shared" si="13"/>
        <v/>
      </c>
      <c r="F121" s="33" t="str">
        <f t="shared" si="14"/>
        <v/>
      </c>
      <c r="G121" s="33" t="str">
        <f t="shared" si="15"/>
        <v/>
      </c>
      <c r="H121" s="33" t="str">
        <f t="shared" si="16"/>
        <v/>
      </c>
      <c r="I121" s="13"/>
      <c r="J121" s="13"/>
      <c r="K121" s="13"/>
      <c r="L121" s="13"/>
    </row>
    <row r="122" spans="1:12" x14ac:dyDescent="0.25">
      <c r="A122" s="13"/>
      <c r="B122" s="31" t="str">
        <f>IF(C122&lt;&gt;"",DATE(YEAR($C$10),MONTH($C$10)+(C122-1)*12/$C$11,DAY($C$10)),"")</f>
        <v/>
      </c>
      <c r="C122" s="32" t="str">
        <f>IF(ISERROR(IF($C$5-C121&gt;0,C121+1,"")),"",IF($C$5-C121&gt;0,C121+1,""))</f>
        <v/>
      </c>
      <c r="D122" s="33" t="str">
        <f>IF(C122&lt;&gt;"",$C$9,"")</f>
        <v/>
      </c>
      <c r="E122" s="33" t="str">
        <f>IF(C122&lt;&gt;"",ABS($C$7),"")</f>
        <v/>
      </c>
      <c r="F122" s="33" t="str">
        <f>IF(C122&lt;&gt;"",H121*$C$6/$C$11,"")</f>
        <v/>
      </c>
      <c r="G122" s="33" t="str">
        <f>IF(C122&lt;&gt;"",E122-F122,"")</f>
        <v/>
      </c>
      <c r="H122" s="33" t="str">
        <f>IF(C122&lt;&gt;"",H121-G122,"")</f>
        <v/>
      </c>
      <c r="I122" s="13"/>
      <c r="J122" s="13"/>
      <c r="K122" s="13"/>
      <c r="L122" s="13"/>
    </row>
    <row r="123" spans="1:12" x14ac:dyDescent="0.25">
      <c r="A123" s="13"/>
      <c r="B123" s="31" t="str">
        <f>IF(C123&lt;&gt;"",DATE(YEAR($C$10),MONTH($C$10)+(C123-1)*12/$C$11,DAY($C$10)),"")</f>
        <v/>
      </c>
      <c r="C123" s="32" t="str">
        <f>IF(ISERROR(IF($C$5-C122&gt;0,C122+1,"")),"",IF($C$5-C122&gt;0,C122+1,""))</f>
        <v/>
      </c>
      <c r="D123" s="33" t="str">
        <f>IF(C123&lt;&gt;"",$C$9,"")</f>
        <v/>
      </c>
      <c r="E123" s="33" t="str">
        <f>IF(C123&lt;&gt;"",ABS($C$7),"")</f>
        <v/>
      </c>
      <c r="F123" s="33" t="str">
        <f>IF(C123&lt;&gt;"",H122*$C$6/$C$11,"")</f>
        <v/>
      </c>
      <c r="G123" s="33" t="str">
        <f>IF(C123&lt;&gt;"",E123-F123,"")</f>
        <v/>
      </c>
      <c r="H123" s="33" t="str">
        <f>IF(C123&lt;&gt;"",H122-G123,"")</f>
        <v/>
      </c>
      <c r="I123" s="13"/>
      <c r="J123" s="13"/>
      <c r="K123" s="13"/>
      <c r="L123" s="13"/>
    </row>
    <row r="124" spans="1:12" x14ac:dyDescent="0.25">
      <c r="A124" s="13"/>
      <c r="B124" s="31" t="str">
        <f>IF(C124&lt;&gt;"",DATE(YEAR($C$10),MONTH($C$10)+(C124-1)*12/$C$11,DAY($C$10)),"")</f>
        <v/>
      </c>
      <c r="C124" s="32" t="str">
        <f>IF(ISERROR(IF($C$5-C123&gt;0,C123+1,"")),"",IF($C$5-C123&gt;0,C123+1,""))</f>
        <v/>
      </c>
      <c r="D124" s="33" t="str">
        <f>IF(C124&lt;&gt;"",$C$9,"")</f>
        <v/>
      </c>
      <c r="E124" s="33" t="str">
        <f>IF(C124&lt;&gt;"",ABS($C$7),"")</f>
        <v/>
      </c>
      <c r="F124" s="33" t="str">
        <f>IF(C124&lt;&gt;"",H123*$C$6/$C$11,"")</f>
        <v/>
      </c>
      <c r="G124" s="33" t="str">
        <f>IF(C124&lt;&gt;"",E124-F124,"")</f>
        <v/>
      </c>
      <c r="H124" s="33" t="str">
        <f>IF(C124&lt;&gt;"",H123-G124,"")</f>
        <v/>
      </c>
      <c r="I124" s="13"/>
      <c r="J124" s="13"/>
      <c r="K124" s="13"/>
      <c r="L124" s="13"/>
    </row>
    <row r="125" spans="1:12" x14ac:dyDescent="0.25">
      <c r="A125" s="13"/>
      <c r="B125" s="31" t="str">
        <f>IF(C125&lt;&gt;"",DATE(YEAR($C$10),MONTH($C$10)+(C125-1)*12/$C$11,DAY($C$10)),"")</f>
        <v/>
      </c>
      <c r="C125" s="32" t="str">
        <f>IF(ISERROR(IF($C$5-C124&gt;0,C124+1,"")),"",IF($C$5-C124&gt;0,C124+1,""))</f>
        <v/>
      </c>
      <c r="D125" s="33" t="str">
        <f>IF(C125&lt;&gt;"",$C$9,"")</f>
        <v/>
      </c>
      <c r="E125" s="33" t="str">
        <f>IF(C125&lt;&gt;"",ABS($C$7),"")</f>
        <v/>
      </c>
      <c r="F125" s="33" t="str">
        <f>IF(C125&lt;&gt;"",H124*$C$6/$C$11,"")</f>
        <v/>
      </c>
      <c r="G125" s="33" t="str">
        <f>IF(C125&lt;&gt;"",E125-F125,"")</f>
        <v/>
      </c>
      <c r="H125" s="33" t="str">
        <f>IF(C125&lt;&gt;"",H124-G125,"")</f>
        <v/>
      </c>
      <c r="I125" s="13"/>
      <c r="J125" s="13"/>
      <c r="K125" s="13"/>
      <c r="L125" s="13"/>
    </row>
    <row r="126" spans="1:12" x14ac:dyDescent="0.25">
      <c r="A126" s="13"/>
      <c r="B126" s="31" t="str">
        <f>IF(C126&lt;&gt;"",DATE(YEAR($C$10),MONTH($C$10)+(C126-1)*12/$C$11,DAY($C$10)),"")</f>
        <v/>
      </c>
      <c r="C126" s="32" t="str">
        <f>IF(ISERROR(IF($C$5-C125&gt;0,C125+1,"")),"",IF($C$5-C125&gt;0,C125+1,""))</f>
        <v/>
      </c>
      <c r="D126" s="33" t="str">
        <f>IF(C126&lt;&gt;"",$C$9,"")</f>
        <v/>
      </c>
      <c r="E126" s="33" t="str">
        <f>IF(C126&lt;&gt;"",ABS($C$7),"")</f>
        <v/>
      </c>
      <c r="F126" s="33" t="str">
        <f>IF(C126&lt;&gt;"",H125*$C$6/$C$11,"")</f>
        <v/>
      </c>
      <c r="G126" s="33" t="str">
        <f>IF(C126&lt;&gt;"",E126-F126,"")</f>
        <v/>
      </c>
      <c r="H126" s="33" t="str">
        <f>IF(C126&lt;&gt;"",H125-G126,"")</f>
        <v/>
      </c>
      <c r="I126" s="13"/>
      <c r="J126" s="13"/>
      <c r="K126" s="13"/>
      <c r="L126" s="13"/>
    </row>
    <row r="127" spans="1:12" x14ac:dyDescent="0.25">
      <c r="A127" s="13"/>
      <c r="B127" s="13"/>
      <c r="C127" s="17"/>
      <c r="D127" s="13"/>
      <c r="E127" s="13"/>
      <c r="F127" s="13"/>
      <c r="G127" s="13"/>
      <c r="H127" s="13"/>
      <c r="I127" s="13"/>
      <c r="J127" s="13"/>
      <c r="K127" s="13"/>
      <c r="L127" s="13"/>
    </row>
  </sheetData>
  <sheetProtection sheet="1" objects="1" scenarios="1"/>
  <mergeCells count="2">
    <mergeCell ref="B4:C4"/>
    <mergeCell ref="J6:L6"/>
  </mergeCells>
  <pageMargins left="0.25" right="0.25" top="0.75" bottom="0.75" header="0.3" footer="0.3"/>
  <pageSetup scale="56"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77BC-4922-492A-A492-9D26FAA16B42}">
  <sheetPr>
    <pageSetUpPr fitToPage="1"/>
  </sheetPr>
  <dimension ref="A1:N127"/>
  <sheetViews>
    <sheetView zoomScale="90" zoomScaleNormal="90" workbookViewId="0">
      <selection activeCell="S20" sqref="S20:S21"/>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3"/>
      <c r="B1" s="16" t="s">
        <v>82</v>
      </c>
      <c r="C1" s="14"/>
      <c r="D1" s="15"/>
      <c r="E1" s="15"/>
      <c r="F1" s="15"/>
      <c r="G1" s="15"/>
      <c r="H1" s="15"/>
      <c r="I1" s="13"/>
      <c r="J1" s="13"/>
      <c r="K1" s="13"/>
      <c r="L1" s="13"/>
    </row>
    <row r="2" spans="1:14" ht="18.75" x14ac:dyDescent="0.4">
      <c r="A2" s="13"/>
      <c r="B2" s="16" t="s">
        <v>220</v>
      </c>
      <c r="C2" s="14"/>
      <c r="D2" s="15"/>
      <c r="E2" s="15"/>
      <c r="F2" s="15"/>
      <c r="G2" s="15"/>
      <c r="H2" s="15"/>
      <c r="I2" s="13"/>
      <c r="J2" s="13"/>
      <c r="K2" s="13"/>
      <c r="L2" s="13"/>
    </row>
    <row r="3" spans="1:14" x14ac:dyDescent="0.25">
      <c r="A3" s="13"/>
      <c r="B3" s="13"/>
      <c r="C3" s="17"/>
      <c r="D3" s="13"/>
      <c r="E3" s="18"/>
      <c r="F3" s="13"/>
      <c r="G3" s="13"/>
      <c r="H3" s="13"/>
      <c r="I3" s="13"/>
      <c r="J3" s="13"/>
      <c r="K3" s="13"/>
      <c r="L3" s="13"/>
    </row>
    <row r="4" spans="1:14" ht="15.75" x14ac:dyDescent="0.25">
      <c r="A4" s="13"/>
      <c r="B4" s="231" t="s">
        <v>218</v>
      </c>
      <c r="C4" s="232"/>
      <c r="D4" s="13"/>
      <c r="E4" s="13"/>
      <c r="F4" s="13"/>
      <c r="G4" s="13"/>
      <c r="H4" s="13"/>
      <c r="I4" s="13"/>
      <c r="J4" s="13"/>
      <c r="K4" s="13"/>
      <c r="L4" s="13"/>
    </row>
    <row r="5" spans="1:14" x14ac:dyDescent="0.25">
      <c r="A5" s="13"/>
      <c r="B5" s="19" t="s">
        <v>21</v>
      </c>
      <c r="C5" s="159">
        <v>3</v>
      </c>
      <c r="D5" s="13"/>
      <c r="E5" s="13"/>
      <c r="F5" s="13"/>
      <c r="G5" s="13"/>
      <c r="H5" s="13"/>
      <c r="I5" s="13"/>
      <c r="J5" s="13"/>
      <c r="K5" s="13"/>
      <c r="L5" s="13"/>
    </row>
    <row r="6" spans="1:14" ht="27.75" customHeight="1" x14ac:dyDescent="0.25">
      <c r="A6" s="13"/>
      <c r="B6" s="17" t="s">
        <v>80</v>
      </c>
      <c r="C6" s="160">
        <v>1.4999999999999999E-2</v>
      </c>
      <c r="D6" s="13"/>
      <c r="E6" s="13"/>
      <c r="F6" s="13"/>
      <c r="G6" s="13"/>
      <c r="H6" s="13"/>
      <c r="I6" s="13"/>
      <c r="J6" s="233" t="s">
        <v>137</v>
      </c>
      <c r="K6" s="233"/>
      <c r="L6" s="233"/>
    </row>
    <row r="7" spans="1:14" ht="96" customHeight="1" thickBot="1" x14ac:dyDescent="0.3">
      <c r="A7" s="13">
        <v>97.4</v>
      </c>
      <c r="B7" s="19" t="s">
        <v>22</v>
      </c>
      <c r="C7" s="161">
        <v>-8000</v>
      </c>
      <c r="D7" s="13"/>
      <c r="E7" s="13"/>
      <c r="F7" s="13"/>
      <c r="G7" s="13"/>
      <c r="H7" s="20" t="s">
        <v>23</v>
      </c>
      <c r="I7" s="13"/>
      <c r="J7" s="123" t="s">
        <v>136</v>
      </c>
      <c r="K7" s="157" t="s">
        <v>219</v>
      </c>
      <c r="L7" s="123" t="s">
        <v>150</v>
      </c>
    </row>
    <row r="8" spans="1:14" ht="21" customHeight="1" thickTop="1" thickBot="1" x14ac:dyDescent="0.3">
      <c r="A8" s="13"/>
      <c r="B8" s="17" t="s">
        <v>24</v>
      </c>
      <c r="C8" s="167">
        <v>0</v>
      </c>
      <c r="D8" s="13"/>
      <c r="E8" s="13"/>
      <c r="F8" s="13"/>
      <c r="G8" s="13"/>
      <c r="H8" s="166">
        <f>IF(ISERROR(PV(C6/C11,C5,C7,C8,C12)),"",PV(C6/C11,C5,C7,C8,C12))</f>
        <v>23647.067388191699</v>
      </c>
      <c r="I8" s="13"/>
      <c r="J8" s="166">
        <f>H8</f>
        <v>23647.067388191699</v>
      </c>
      <c r="K8" s="165">
        <v>3</v>
      </c>
      <c r="L8" s="166">
        <f>J8/K8</f>
        <v>7882.3557960639</v>
      </c>
    </row>
    <row r="9" spans="1:14" ht="61.5" customHeight="1" thickTop="1" x14ac:dyDescent="0.25">
      <c r="A9" s="13"/>
      <c r="B9" s="35" t="s">
        <v>25</v>
      </c>
      <c r="C9" s="161">
        <v>0</v>
      </c>
      <c r="D9" s="13"/>
      <c r="E9" s="13"/>
      <c r="F9" s="13"/>
      <c r="G9" s="13"/>
      <c r="H9" s="13"/>
      <c r="I9" s="13"/>
      <c r="J9" s="13"/>
      <c r="K9" s="13"/>
      <c r="L9" s="13"/>
    </row>
    <row r="10" spans="1:14" ht="21" customHeight="1" x14ac:dyDescent="0.25">
      <c r="A10" s="13"/>
      <c r="B10" s="17" t="s">
        <v>77</v>
      </c>
      <c r="C10" s="162">
        <v>44378</v>
      </c>
      <c r="D10" s="13"/>
      <c r="E10" s="13"/>
      <c r="F10" s="13"/>
      <c r="G10" s="13"/>
      <c r="H10" s="13"/>
      <c r="I10" s="13"/>
      <c r="J10" s="13"/>
      <c r="K10" s="13"/>
      <c r="L10" s="13"/>
    </row>
    <row r="11" spans="1:14" ht="21" customHeight="1" x14ac:dyDescent="0.25">
      <c r="A11" s="13"/>
      <c r="B11" s="17" t="s">
        <v>26</v>
      </c>
      <c r="C11" s="163">
        <v>1</v>
      </c>
      <c r="D11" s="13"/>
      <c r="E11" s="13"/>
      <c r="F11" s="13"/>
      <c r="G11" s="13"/>
      <c r="H11" s="13"/>
      <c r="I11" s="13"/>
      <c r="J11" s="13"/>
      <c r="K11" s="13"/>
      <c r="L11" s="13"/>
    </row>
    <row r="12" spans="1:14" ht="45" customHeight="1" x14ac:dyDescent="0.25">
      <c r="A12" s="13"/>
      <c r="B12" s="21" t="s">
        <v>27</v>
      </c>
      <c r="C12" s="164">
        <v>1</v>
      </c>
      <c r="D12" s="13"/>
      <c r="E12" s="13" t="s">
        <v>28</v>
      </c>
      <c r="F12" s="22"/>
      <c r="G12" s="13"/>
      <c r="H12" s="13"/>
      <c r="I12" s="13"/>
      <c r="J12" s="13"/>
      <c r="K12" s="13"/>
      <c r="L12" s="13"/>
    </row>
    <row r="13" spans="1:14" x14ac:dyDescent="0.25">
      <c r="A13" s="13"/>
      <c r="B13" s="13"/>
      <c r="C13" s="19"/>
      <c r="D13" s="13"/>
      <c r="E13" s="13"/>
      <c r="F13" s="13"/>
      <c r="G13" s="13"/>
      <c r="H13" s="13"/>
      <c r="I13" s="13"/>
      <c r="J13" s="13"/>
      <c r="K13" s="13"/>
      <c r="L13" s="13"/>
    </row>
    <row r="14" spans="1:14" ht="39" x14ac:dyDescent="0.25">
      <c r="A14" s="13"/>
      <c r="B14" s="148" t="s">
        <v>29</v>
      </c>
      <c r="C14" s="149" t="s">
        <v>30</v>
      </c>
      <c r="D14" s="150" t="s">
        <v>31</v>
      </c>
      <c r="E14" s="151" t="s">
        <v>221</v>
      </c>
      <c r="F14" s="151" t="s">
        <v>207</v>
      </c>
      <c r="G14" s="151" t="s">
        <v>216</v>
      </c>
      <c r="H14" s="151" t="s">
        <v>217</v>
      </c>
      <c r="I14" s="13"/>
      <c r="J14" s="151" t="s">
        <v>204</v>
      </c>
      <c r="K14" s="151" t="s">
        <v>210</v>
      </c>
      <c r="L14" s="151" t="s">
        <v>138</v>
      </c>
      <c r="N14" s="151" t="s">
        <v>214</v>
      </c>
    </row>
    <row r="15" spans="1:14" ht="39" x14ac:dyDescent="0.25">
      <c r="A15" s="13"/>
      <c r="B15" s="152" t="s">
        <v>29</v>
      </c>
      <c r="C15" s="153" t="s">
        <v>30</v>
      </c>
      <c r="D15" s="154" t="s">
        <v>31</v>
      </c>
      <c r="E15" s="155" t="s">
        <v>206</v>
      </c>
      <c r="F15" s="155" t="s">
        <v>208</v>
      </c>
      <c r="G15" s="155" t="s">
        <v>209</v>
      </c>
      <c r="H15" s="155" t="s">
        <v>212</v>
      </c>
      <c r="I15" s="13"/>
      <c r="J15" s="155" t="s">
        <v>205</v>
      </c>
      <c r="K15" s="155" t="s">
        <v>211</v>
      </c>
      <c r="L15" s="155" t="s">
        <v>213</v>
      </c>
      <c r="N15" s="155" t="s">
        <v>222</v>
      </c>
    </row>
    <row r="16" spans="1:14" x14ac:dyDescent="0.25">
      <c r="A16" s="13"/>
      <c r="B16" s="31">
        <f>IF(C10="","",C10)</f>
        <v>44378</v>
      </c>
      <c r="C16" s="32">
        <f>IF(C11="","",1)</f>
        <v>1</v>
      </c>
      <c r="D16" s="33">
        <f>IF(C16&lt;&gt;"",$C$9,"")</f>
        <v>0</v>
      </c>
      <c r="E16" s="33">
        <f>IF(C16&lt;&gt;"",ABS($C$7),"")</f>
        <v>8000</v>
      </c>
      <c r="F16" s="33">
        <f>IF(C16&lt;&gt;"",IF($C$12=0,H8*$C$6/C11,0),"")</f>
        <v>0</v>
      </c>
      <c r="G16" s="33">
        <f>IF(C16&lt;&gt;"",E16-F16,"")</f>
        <v>8000</v>
      </c>
      <c r="H16" s="33">
        <f>IF(C16&lt;&gt;"",$H$8-G16,"")</f>
        <v>15647.067388191699</v>
      </c>
      <c r="I16" s="13"/>
      <c r="J16" s="22"/>
      <c r="K16" s="33">
        <f>$L$8</f>
        <v>7882.3557960639</v>
      </c>
      <c r="L16" s="33">
        <f>IF(C16&lt;&gt;"",$J$8-K16,"")</f>
        <v>15764.711592127798</v>
      </c>
      <c r="N16" s="33">
        <f>F16+K16</f>
        <v>7882.3557960639</v>
      </c>
    </row>
    <row r="17" spans="1:14" x14ac:dyDescent="0.25">
      <c r="A17" s="13"/>
      <c r="B17" s="31">
        <f>IF(C17&lt;&gt;"",DATE(YEAR($C$10),MONTH($C$10)+(C17-1)*12/$C$11,DAY($C$10)),"")</f>
        <v>44743</v>
      </c>
      <c r="C17" s="32">
        <f>IF(ISERROR(IF($C$5-C16&gt;0,C16+1,"")),"",IF($C$5-C16&gt;0,C16+1,""))</f>
        <v>2</v>
      </c>
      <c r="D17" s="33">
        <f>IF(C17&lt;&gt;"",$C$9,"")</f>
        <v>0</v>
      </c>
      <c r="E17" s="33">
        <f>IF(C17&lt;&gt;"",ABS($C$7),"")</f>
        <v>8000</v>
      </c>
      <c r="F17" s="33">
        <f>IF(C17&lt;&gt;"",H16*$C$6/$C$11,"")</f>
        <v>234.70601082287547</v>
      </c>
      <c r="G17" s="33">
        <f>IF(C17&lt;&gt;"",E17-F17,"")</f>
        <v>7765.2939891771248</v>
      </c>
      <c r="H17" s="33">
        <f>IF(C17&lt;&gt;"",H16-G17,"")</f>
        <v>7881.7733990145744</v>
      </c>
      <c r="I17" s="13"/>
      <c r="J17" s="22"/>
      <c r="K17" s="33">
        <f t="shared" ref="K17:K18" si="0">$L$8</f>
        <v>7882.3557960639</v>
      </c>
      <c r="L17" s="33">
        <f>IF(G17&lt;&gt;"",L16-K17,"")</f>
        <v>7882.3557960638982</v>
      </c>
      <c r="N17" s="33">
        <f t="shared" ref="N17:N18" si="1">F17+K17</f>
        <v>8117.0618068867752</v>
      </c>
    </row>
    <row r="18" spans="1:14" x14ac:dyDescent="0.25">
      <c r="A18" s="13"/>
      <c r="B18" s="31">
        <f>IF(C18&lt;&gt;"",DATE(YEAR($C$10),MONTH($C$10)+(C18-1)*12/$C$11,DAY($C$10)),"")</f>
        <v>45108</v>
      </c>
      <c r="C18" s="32">
        <f>IF(ISERROR(IF($C$5-C17&gt;0,C17+1,"")),"",IF($C$5-C17&gt;0,C17+1,""))</f>
        <v>3</v>
      </c>
      <c r="D18" s="33">
        <f>IF(C18&lt;&gt;"",$C$9,"")</f>
        <v>0</v>
      </c>
      <c r="E18" s="33">
        <f>IF(C18&lt;&gt;"",ABS($C$7),"")</f>
        <v>8000</v>
      </c>
      <c r="F18" s="33">
        <f>IF(C18&lt;&gt;"",H17*$C$6/$C$11,"")</f>
        <v>118.22660098521861</v>
      </c>
      <c r="G18" s="33">
        <f>IF(C18&lt;&gt;"",E18-F18,"")</f>
        <v>7881.7733990147817</v>
      </c>
      <c r="H18" s="33">
        <f>IF(C18&lt;&gt;"",H17-G18,"")</f>
        <v>-2.0736479200422764E-10</v>
      </c>
      <c r="I18" s="13"/>
      <c r="J18" s="22"/>
      <c r="K18" s="33">
        <f t="shared" si="0"/>
        <v>7882.3557960639</v>
      </c>
      <c r="L18" s="33">
        <f>IF(G18&lt;&gt;"",L17-K18,"")</f>
        <v>-1.8189894035458565E-12</v>
      </c>
      <c r="N18" s="33">
        <f t="shared" si="1"/>
        <v>8000.5823970491183</v>
      </c>
    </row>
    <row r="19" spans="1:14" x14ac:dyDescent="0.25">
      <c r="A19" s="13"/>
      <c r="B19" s="31" t="str">
        <f t="shared" ref="B19:B82" si="2">IF(C19&lt;&gt;"",DATE(YEAR($C$10),MONTH($C$10)+(C19-1)*12/$C$11,DAY($C$10)),"")</f>
        <v/>
      </c>
      <c r="C19" s="32" t="str">
        <f t="shared" ref="C19:C82" si="3">IF(ISERROR(IF($C$5-C18&gt;0,C18+1,"")),"",IF($C$5-C18&gt;0,C18+1,""))</f>
        <v/>
      </c>
      <c r="D19" s="33" t="str">
        <f t="shared" ref="D19:D82" si="4">IF(C19&lt;&gt;"",$C$9,"")</f>
        <v/>
      </c>
      <c r="E19" s="33" t="str">
        <f t="shared" ref="E19:E82" si="5">IF(C19&lt;&gt;"",ABS($C$7),"")</f>
        <v/>
      </c>
      <c r="F19" s="33" t="str">
        <f t="shared" ref="F19:F82" si="6">IF(C19&lt;&gt;"",H18*$C$6/$C$11,"")</f>
        <v/>
      </c>
      <c r="G19" s="33" t="str">
        <f t="shared" ref="G19:G82" si="7">IF(C19&lt;&gt;"",E19-F19,"")</f>
        <v/>
      </c>
      <c r="H19" s="33" t="str">
        <f t="shared" ref="H19:H82" si="8">IF(C19&lt;&gt;"",H18-G19,"")</f>
        <v/>
      </c>
      <c r="I19" s="13"/>
      <c r="J19" s="22"/>
      <c r="K19" s="138"/>
      <c r="L19" s="138"/>
    </row>
    <row r="20" spans="1:14" x14ac:dyDescent="0.25">
      <c r="A20" s="13"/>
      <c r="B20" s="31" t="str">
        <f t="shared" si="2"/>
        <v/>
      </c>
      <c r="C20" s="32" t="str">
        <f t="shared" si="3"/>
        <v/>
      </c>
      <c r="D20" s="33" t="str">
        <f t="shared" si="4"/>
        <v/>
      </c>
      <c r="E20" s="33" t="str">
        <f t="shared" si="5"/>
        <v/>
      </c>
      <c r="F20" s="33" t="str">
        <f t="shared" si="6"/>
        <v/>
      </c>
      <c r="G20" s="33" t="str">
        <f t="shared" si="7"/>
        <v/>
      </c>
      <c r="H20" s="33" t="str">
        <f t="shared" si="8"/>
        <v/>
      </c>
      <c r="I20" s="13"/>
      <c r="J20" s="22"/>
      <c r="K20" s="138"/>
      <c r="L20" s="138"/>
    </row>
    <row r="21" spans="1:14" x14ac:dyDescent="0.25">
      <c r="A21" s="13"/>
      <c r="B21" s="31" t="str">
        <f t="shared" si="2"/>
        <v/>
      </c>
      <c r="C21" s="32" t="str">
        <f t="shared" si="3"/>
        <v/>
      </c>
      <c r="D21" s="33" t="str">
        <f t="shared" si="4"/>
        <v/>
      </c>
      <c r="E21" s="33" t="str">
        <f t="shared" si="5"/>
        <v/>
      </c>
      <c r="F21" s="33" t="str">
        <f t="shared" si="6"/>
        <v/>
      </c>
      <c r="G21" s="33" t="str">
        <f t="shared" si="7"/>
        <v/>
      </c>
      <c r="H21" s="33" t="str">
        <f t="shared" si="8"/>
        <v/>
      </c>
      <c r="I21" s="13"/>
      <c r="J21" s="22"/>
      <c r="K21" s="138"/>
      <c r="L21" s="138"/>
    </row>
    <row r="22" spans="1:14" x14ac:dyDescent="0.25">
      <c r="A22" s="13"/>
      <c r="B22" s="31" t="str">
        <f t="shared" si="2"/>
        <v/>
      </c>
      <c r="C22" s="32" t="str">
        <f t="shared" si="3"/>
        <v/>
      </c>
      <c r="D22" s="33" t="str">
        <f t="shared" si="4"/>
        <v/>
      </c>
      <c r="E22" s="33" t="str">
        <f t="shared" si="5"/>
        <v/>
      </c>
      <c r="F22" s="33" t="str">
        <f t="shared" si="6"/>
        <v/>
      </c>
      <c r="G22" s="33" t="str">
        <f t="shared" si="7"/>
        <v/>
      </c>
      <c r="H22" s="33" t="str">
        <f t="shared" si="8"/>
        <v/>
      </c>
      <c r="I22" s="13"/>
      <c r="J22" s="22"/>
      <c r="K22" s="138"/>
      <c r="L22" s="138"/>
    </row>
    <row r="23" spans="1:14" x14ac:dyDescent="0.25">
      <c r="A23" s="13"/>
      <c r="B23" s="31" t="str">
        <f t="shared" si="2"/>
        <v/>
      </c>
      <c r="C23" s="32" t="str">
        <f t="shared" si="3"/>
        <v/>
      </c>
      <c r="D23" s="33" t="str">
        <f t="shared" si="4"/>
        <v/>
      </c>
      <c r="E23" s="33" t="str">
        <f t="shared" si="5"/>
        <v/>
      </c>
      <c r="F23" s="33" t="str">
        <f t="shared" si="6"/>
        <v/>
      </c>
      <c r="G23" s="33" t="str">
        <f t="shared" si="7"/>
        <v/>
      </c>
      <c r="H23" s="33" t="str">
        <f t="shared" si="8"/>
        <v/>
      </c>
      <c r="I23" s="13"/>
      <c r="J23" s="22"/>
      <c r="K23" s="138"/>
      <c r="L23" s="138"/>
    </row>
    <row r="24" spans="1:14" x14ac:dyDescent="0.25">
      <c r="A24" s="13"/>
      <c r="B24" s="31" t="str">
        <f t="shared" si="2"/>
        <v/>
      </c>
      <c r="C24" s="32" t="str">
        <f t="shared" si="3"/>
        <v/>
      </c>
      <c r="D24" s="33" t="str">
        <f t="shared" si="4"/>
        <v/>
      </c>
      <c r="E24" s="33" t="str">
        <f t="shared" si="5"/>
        <v/>
      </c>
      <c r="F24" s="33" t="str">
        <f t="shared" si="6"/>
        <v/>
      </c>
      <c r="G24" s="33" t="str">
        <f t="shared" si="7"/>
        <v/>
      </c>
      <c r="H24" s="33" t="str">
        <f t="shared" si="8"/>
        <v/>
      </c>
      <c r="I24" s="13"/>
      <c r="J24" s="22"/>
      <c r="K24" s="138"/>
      <c r="L24" s="138"/>
    </row>
    <row r="25" spans="1:14" x14ac:dyDescent="0.25">
      <c r="A25" s="13"/>
      <c r="B25" s="31" t="str">
        <f t="shared" si="2"/>
        <v/>
      </c>
      <c r="C25" s="32" t="str">
        <f t="shared" si="3"/>
        <v/>
      </c>
      <c r="D25" s="33" t="str">
        <f t="shared" si="4"/>
        <v/>
      </c>
      <c r="E25" s="33" t="str">
        <f t="shared" si="5"/>
        <v/>
      </c>
      <c r="F25" s="33" t="str">
        <f t="shared" si="6"/>
        <v/>
      </c>
      <c r="G25" s="33" t="str">
        <f t="shared" si="7"/>
        <v/>
      </c>
      <c r="H25" s="33" t="str">
        <f t="shared" si="8"/>
        <v/>
      </c>
      <c r="I25" s="13"/>
      <c r="J25" s="22"/>
      <c r="K25" s="138"/>
      <c r="L25" s="138"/>
    </row>
    <row r="26" spans="1:14" x14ac:dyDescent="0.25">
      <c r="A26" s="13"/>
      <c r="B26" s="31" t="str">
        <f t="shared" si="2"/>
        <v/>
      </c>
      <c r="C26" s="32" t="str">
        <f t="shared" si="3"/>
        <v/>
      </c>
      <c r="D26" s="33" t="str">
        <f t="shared" si="4"/>
        <v/>
      </c>
      <c r="E26" s="33" t="str">
        <f t="shared" si="5"/>
        <v/>
      </c>
      <c r="F26" s="33" t="str">
        <f t="shared" si="6"/>
        <v/>
      </c>
      <c r="G26" s="33" t="str">
        <f t="shared" si="7"/>
        <v/>
      </c>
      <c r="H26" s="33" t="str">
        <f t="shared" si="8"/>
        <v/>
      </c>
      <c r="I26" s="13"/>
      <c r="J26" s="22"/>
      <c r="K26" s="138"/>
      <c r="L26" s="138"/>
    </row>
    <row r="27" spans="1:14" x14ac:dyDescent="0.25">
      <c r="A27" s="13"/>
      <c r="B27" s="31" t="str">
        <f t="shared" si="2"/>
        <v/>
      </c>
      <c r="C27" s="32" t="str">
        <f t="shared" si="3"/>
        <v/>
      </c>
      <c r="D27" s="33" t="str">
        <f t="shared" si="4"/>
        <v/>
      </c>
      <c r="E27" s="33" t="str">
        <f t="shared" si="5"/>
        <v/>
      </c>
      <c r="F27" s="33" t="str">
        <f t="shared" si="6"/>
        <v/>
      </c>
      <c r="G27" s="33" t="str">
        <f t="shared" si="7"/>
        <v/>
      </c>
      <c r="H27" s="33" t="str">
        <f t="shared" si="8"/>
        <v/>
      </c>
      <c r="I27" s="13"/>
      <c r="J27" s="22"/>
      <c r="K27" s="138"/>
      <c r="L27" s="138"/>
    </row>
    <row r="28" spans="1:14" x14ac:dyDescent="0.25">
      <c r="A28" s="13"/>
      <c r="B28" s="31" t="str">
        <f t="shared" si="2"/>
        <v/>
      </c>
      <c r="C28" s="32" t="str">
        <f t="shared" si="3"/>
        <v/>
      </c>
      <c r="D28" s="33" t="str">
        <f t="shared" si="4"/>
        <v/>
      </c>
      <c r="E28" s="33" t="str">
        <f t="shared" si="5"/>
        <v/>
      </c>
      <c r="F28" s="33" t="str">
        <f t="shared" si="6"/>
        <v/>
      </c>
      <c r="G28" s="33" t="str">
        <f t="shared" si="7"/>
        <v/>
      </c>
      <c r="H28" s="33" t="str">
        <f t="shared" si="8"/>
        <v/>
      </c>
      <c r="I28" s="13"/>
      <c r="J28" s="22"/>
      <c r="K28" s="138"/>
      <c r="L28" s="138"/>
    </row>
    <row r="29" spans="1:14" x14ac:dyDescent="0.25">
      <c r="A29" s="13"/>
      <c r="B29" s="31" t="str">
        <f t="shared" si="2"/>
        <v/>
      </c>
      <c r="C29" s="32" t="str">
        <f t="shared" si="3"/>
        <v/>
      </c>
      <c r="D29" s="33" t="str">
        <f t="shared" si="4"/>
        <v/>
      </c>
      <c r="E29" s="33" t="str">
        <f t="shared" si="5"/>
        <v/>
      </c>
      <c r="F29" s="33" t="str">
        <f t="shared" si="6"/>
        <v/>
      </c>
      <c r="G29" s="33" t="str">
        <f t="shared" si="7"/>
        <v/>
      </c>
      <c r="H29" s="33" t="str">
        <f t="shared" si="8"/>
        <v/>
      </c>
      <c r="I29" s="13"/>
      <c r="J29" s="22"/>
      <c r="K29" s="138"/>
      <c r="L29" s="138"/>
    </row>
    <row r="30" spans="1:14" x14ac:dyDescent="0.25">
      <c r="A30" s="13"/>
      <c r="B30" s="31" t="str">
        <f t="shared" si="2"/>
        <v/>
      </c>
      <c r="C30" s="32" t="str">
        <f t="shared" si="3"/>
        <v/>
      </c>
      <c r="D30" s="33" t="str">
        <f t="shared" si="4"/>
        <v/>
      </c>
      <c r="E30" s="33" t="str">
        <f t="shared" si="5"/>
        <v/>
      </c>
      <c r="F30" s="33" t="str">
        <f t="shared" si="6"/>
        <v/>
      </c>
      <c r="G30" s="33" t="str">
        <f t="shared" si="7"/>
        <v/>
      </c>
      <c r="H30" s="33" t="str">
        <f t="shared" si="8"/>
        <v/>
      </c>
      <c r="I30" s="13"/>
      <c r="J30" s="22"/>
      <c r="K30" s="138"/>
      <c r="L30" s="138"/>
    </row>
    <row r="31" spans="1:14" x14ac:dyDescent="0.25">
      <c r="A31" s="13"/>
      <c r="B31" s="31" t="str">
        <f t="shared" si="2"/>
        <v/>
      </c>
      <c r="C31" s="32" t="str">
        <f t="shared" si="3"/>
        <v/>
      </c>
      <c r="D31" s="33" t="str">
        <f t="shared" si="4"/>
        <v/>
      </c>
      <c r="E31" s="33" t="str">
        <f t="shared" si="5"/>
        <v/>
      </c>
      <c r="F31" s="33" t="str">
        <f t="shared" si="6"/>
        <v/>
      </c>
      <c r="G31" s="33" t="str">
        <f t="shared" si="7"/>
        <v/>
      </c>
      <c r="H31" s="33" t="str">
        <f t="shared" si="8"/>
        <v/>
      </c>
      <c r="I31" s="13"/>
      <c r="J31" s="22"/>
      <c r="K31" s="138"/>
      <c r="L31" s="138"/>
    </row>
    <row r="32" spans="1:14" x14ac:dyDescent="0.25">
      <c r="A32" s="13"/>
      <c r="B32" s="31" t="str">
        <f t="shared" si="2"/>
        <v/>
      </c>
      <c r="C32" s="32" t="str">
        <f t="shared" si="3"/>
        <v/>
      </c>
      <c r="D32" s="33" t="str">
        <f t="shared" si="4"/>
        <v/>
      </c>
      <c r="E32" s="33" t="str">
        <f t="shared" si="5"/>
        <v/>
      </c>
      <c r="F32" s="33" t="str">
        <f t="shared" si="6"/>
        <v/>
      </c>
      <c r="G32" s="33" t="str">
        <f t="shared" si="7"/>
        <v/>
      </c>
      <c r="H32" s="33" t="str">
        <f t="shared" si="8"/>
        <v/>
      </c>
      <c r="I32" s="13"/>
      <c r="J32" s="22"/>
      <c r="K32" s="138"/>
      <c r="L32" s="138"/>
    </row>
    <row r="33" spans="1:12" x14ac:dyDescent="0.25">
      <c r="A33" s="13"/>
      <c r="B33" s="31" t="str">
        <f t="shared" si="2"/>
        <v/>
      </c>
      <c r="C33" s="32" t="str">
        <f t="shared" si="3"/>
        <v/>
      </c>
      <c r="D33" s="33" t="str">
        <f t="shared" si="4"/>
        <v/>
      </c>
      <c r="E33" s="33" t="str">
        <f t="shared" si="5"/>
        <v/>
      </c>
      <c r="F33" s="33" t="str">
        <f t="shared" si="6"/>
        <v/>
      </c>
      <c r="G33" s="33" t="str">
        <f t="shared" si="7"/>
        <v/>
      </c>
      <c r="H33" s="33" t="str">
        <f t="shared" si="8"/>
        <v/>
      </c>
      <c r="I33" s="13"/>
      <c r="J33" s="22"/>
      <c r="K33" s="138"/>
      <c r="L33" s="138"/>
    </row>
    <row r="34" spans="1:12" x14ac:dyDescent="0.25">
      <c r="A34" s="13"/>
      <c r="B34" s="31" t="str">
        <f t="shared" si="2"/>
        <v/>
      </c>
      <c r="C34" s="32" t="str">
        <f t="shared" si="3"/>
        <v/>
      </c>
      <c r="D34" s="33" t="str">
        <f t="shared" si="4"/>
        <v/>
      </c>
      <c r="E34" s="33" t="str">
        <f t="shared" si="5"/>
        <v/>
      </c>
      <c r="F34" s="33" t="str">
        <f t="shared" si="6"/>
        <v/>
      </c>
      <c r="G34" s="33" t="str">
        <f t="shared" si="7"/>
        <v/>
      </c>
      <c r="H34" s="33" t="str">
        <f t="shared" si="8"/>
        <v/>
      </c>
      <c r="I34" s="13"/>
      <c r="J34" s="22"/>
      <c r="K34" s="138"/>
      <c r="L34" s="138"/>
    </row>
    <row r="35" spans="1:12" x14ac:dyDescent="0.25">
      <c r="A35" s="13"/>
      <c r="B35" s="31" t="str">
        <f t="shared" si="2"/>
        <v/>
      </c>
      <c r="C35" s="32" t="str">
        <f t="shared" si="3"/>
        <v/>
      </c>
      <c r="D35" s="33" t="str">
        <f t="shared" si="4"/>
        <v/>
      </c>
      <c r="E35" s="33" t="str">
        <f t="shared" si="5"/>
        <v/>
      </c>
      <c r="F35" s="33" t="str">
        <f t="shared" si="6"/>
        <v/>
      </c>
      <c r="G35" s="33" t="str">
        <f t="shared" si="7"/>
        <v/>
      </c>
      <c r="H35" s="33" t="str">
        <f t="shared" si="8"/>
        <v/>
      </c>
      <c r="I35" s="13"/>
      <c r="J35" s="22"/>
      <c r="K35" s="138"/>
      <c r="L35" s="138"/>
    </row>
    <row r="36" spans="1:12" x14ac:dyDescent="0.25">
      <c r="A36" s="13"/>
      <c r="B36" s="31" t="str">
        <f t="shared" si="2"/>
        <v/>
      </c>
      <c r="C36" s="32" t="str">
        <f t="shared" si="3"/>
        <v/>
      </c>
      <c r="D36" s="33" t="str">
        <f t="shared" si="4"/>
        <v/>
      </c>
      <c r="E36" s="33" t="str">
        <f t="shared" si="5"/>
        <v/>
      </c>
      <c r="F36" s="33" t="str">
        <f t="shared" si="6"/>
        <v/>
      </c>
      <c r="G36" s="33" t="str">
        <f t="shared" si="7"/>
        <v/>
      </c>
      <c r="H36" s="33" t="str">
        <f t="shared" si="8"/>
        <v/>
      </c>
      <c r="I36" s="13"/>
      <c r="J36" s="22"/>
      <c r="K36" s="138"/>
      <c r="L36" s="138"/>
    </row>
    <row r="37" spans="1:12" x14ac:dyDescent="0.25">
      <c r="A37" s="13"/>
      <c r="B37" s="31" t="str">
        <f t="shared" si="2"/>
        <v/>
      </c>
      <c r="C37" s="32" t="str">
        <f t="shared" si="3"/>
        <v/>
      </c>
      <c r="D37" s="33" t="str">
        <f t="shared" si="4"/>
        <v/>
      </c>
      <c r="E37" s="33" t="str">
        <f t="shared" si="5"/>
        <v/>
      </c>
      <c r="F37" s="33" t="str">
        <f t="shared" si="6"/>
        <v/>
      </c>
      <c r="G37" s="33" t="str">
        <f t="shared" si="7"/>
        <v/>
      </c>
      <c r="H37" s="33" t="str">
        <f t="shared" si="8"/>
        <v/>
      </c>
      <c r="I37" s="13"/>
      <c r="J37" s="22"/>
      <c r="K37" s="138"/>
      <c r="L37" s="138"/>
    </row>
    <row r="38" spans="1:12" x14ac:dyDescent="0.25">
      <c r="A38" s="13"/>
      <c r="B38" s="31" t="str">
        <f t="shared" si="2"/>
        <v/>
      </c>
      <c r="C38" s="32" t="str">
        <f t="shared" si="3"/>
        <v/>
      </c>
      <c r="D38" s="33" t="str">
        <f t="shared" si="4"/>
        <v/>
      </c>
      <c r="E38" s="33" t="str">
        <f t="shared" si="5"/>
        <v/>
      </c>
      <c r="F38" s="33" t="str">
        <f t="shared" si="6"/>
        <v/>
      </c>
      <c r="G38" s="33" t="str">
        <f t="shared" si="7"/>
        <v/>
      </c>
      <c r="H38" s="33" t="str">
        <f t="shared" si="8"/>
        <v/>
      </c>
      <c r="I38" s="13"/>
      <c r="J38" s="22"/>
      <c r="K38" s="138"/>
      <c r="L38" s="138"/>
    </row>
    <row r="39" spans="1:12" x14ac:dyDescent="0.25">
      <c r="A39" s="13"/>
      <c r="B39" s="31" t="str">
        <f t="shared" si="2"/>
        <v/>
      </c>
      <c r="C39" s="32" t="str">
        <f t="shared" si="3"/>
        <v/>
      </c>
      <c r="D39" s="33" t="str">
        <f t="shared" si="4"/>
        <v/>
      </c>
      <c r="E39" s="33" t="str">
        <f t="shared" si="5"/>
        <v/>
      </c>
      <c r="F39" s="33" t="str">
        <f t="shared" si="6"/>
        <v/>
      </c>
      <c r="G39" s="33" t="str">
        <f t="shared" si="7"/>
        <v/>
      </c>
      <c r="H39" s="33" t="str">
        <f t="shared" si="8"/>
        <v/>
      </c>
      <c r="I39" s="13"/>
      <c r="J39" s="22"/>
      <c r="K39" s="138"/>
      <c r="L39" s="138"/>
    </row>
    <row r="40" spans="1:12" x14ac:dyDescent="0.25">
      <c r="A40" s="13"/>
      <c r="B40" s="31" t="str">
        <f t="shared" si="2"/>
        <v/>
      </c>
      <c r="C40" s="32" t="str">
        <f t="shared" si="3"/>
        <v/>
      </c>
      <c r="D40" s="33" t="str">
        <f t="shared" si="4"/>
        <v/>
      </c>
      <c r="E40" s="33" t="str">
        <f t="shared" si="5"/>
        <v/>
      </c>
      <c r="F40" s="33" t="str">
        <f t="shared" si="6"/>
        <v/>
      </c>
      <c r="G40" s="33" t="str">
        <f t="shared" si="7"/>
        <v/>
      </c>
      <c r="H40" s="33" t="str">
        <f t="shared" si="8"/>
        <v/>
      </c>
      <c r="I40" s="13"/>
      <c r="J40" s="22"/>
      <c r="K40" s="138"/>
      <c r="L40" s="138"/>
    </row>
    <row r="41" spans="1:12" x14ac:dyDescent="0.25">
      <c r="A41" s="13"/>
      <c r="B41" s="31" t="str">
        <f t="shared" si="2"/>
        <v/>
      </c>
      <c r="C41" s="32" t="str">
        <f t="shared" si="3"/>
        <v/>
      </c>
      <c r="D41" s="33" t="str">
        <f t="shared" si="4"/>
        <v/>
      </c>
      <c r="E41" s="33" t="str">
        <f t="shared" si="5"/>
        <v/>
      </c>
      <c r="F41" s="33" t="str">
        <f t="shared" si="6"/>
        <v/>
      </c>
      <c r="G41" s="33" t="str">
        <f t="shared" si="7"/>
        <v/>
      </c>
      <c r="H41" s="33" t="str">
        <f t="shared" si="8"/>
        <v/>
      </c>
      <c r="I41" s="13"/>
      <c r="J41" s="22"/>
      <c r="K41" s="138"/>
      <c r="L41" s="138"/>
    </row>
    <row r="42" spans="1:12" x14ac:dyDescent="0.25">
      <c r="A42" s="13"/>
      <c r="B42" s="31" t="str">
        <f t="shared" si="2"/>
        <v/>
      </c>
      <c r="C42" s="32" t="str">
        <f t="shared" si="3"/>
        <v/>
      </c>
      <c r="D42" s="33" t="str">
        <f t="shared" si="4"/>
        <v/>
      </c>
      <c r="E42" s="33" t="str">
        <f t="shared" si="5"/>
        <v/>
      </c>
      <c r="F42" s="33" t="str">
        <f t="shared" si="6"/>
        <v/>
      </c>
      <c r="G42" s="33" t="str">
        <f t="shared" si="7"/>
        <v/>
      </c>
      <c r="H42" s="33" t="str">
        <f t="shared" si="8"/>
        <v/>
      </c>
      <c r="I42" s="13"/>
      <c r="J42" s="22"/>
      <c r="K42" s="138"/>
      <c r="L42" s="138"/>
    </row>
    <row r="43" spans="1:12" x14ac:dyDescent="0.25">
      <c r="A43" s="13"/>
      <c r="B43" s="31" t="str">
        <f t="shared" si="2"/>
        <v/>
      </c>
      <c r="C43" s="32" t="str">
        <f t="shared" si="3"/>
        <v/>
      </c>
      <c r="D43" s="33" t="str">
        <f t="shared" si="4"/>
        <v/>
      </c>
      <c r="E43" s="33" t="str">
        <f t="shared" si="5"/>
        <v/>
      </c>
      <c r="F43" s="33" t="str">
        <f t="shared" si="6"/>
        <v/>
      </c>
      <c r="G43" s="33" t="str">
        <f t="shared" si="7"/>
        <v/>
      </c>
      <c r="H43" s="33" t="str">
        <f t="shared" si="8"/>
        <v/>
      </c>
      <c r="I43" s="13"/>
      <c r="J43" s="22"/>
      <c r="K43" s="138"/>
      <c r="L43" s="138"/>
    </row>
    <row r="44" spans="1:12" x14ac:dyDescent="0.25">
      <c r="A44" s="13"/>
      <c r="B44" s="31" t="str">
        <f t="shared" si="2"/>
        <v/>
      </c>
      <c r="C44" s="32" t="str">
        <f t="shared" si="3"/>
        <v/>
      </c>
      <c r="D44" s="33" t="str">
        <f t="shared" si="4"/>
        <v/>
      </c>
      <c r="E44" s="33" t="str">
        <f t="shared" si="5"/>
        <v/>
      </c>
      <c r="F44" s="33" t="str">
        <f t="shared" si="6"/>
        <v/>
      </c>
      <c r="G44" s="33" t="str">
        <f t="shared" si="7"/>
        <v/>
      </c>
      <c r="H44" s="33" t="str">
        <f t="shared" si="8"/>
        <v/>
      </c>
      <c r="I44" s="13"/>
      <c r="J44" s="22"/>
      <c r="K44" s="138"/>
      <c r="L44" s="138"/>
    </row>
    <row r="45" spans="1:12" x14ac:dyDescent="0.25">
      <c r="A45" s="13"/>
      <c r="B45" s="31" t="str">
        <f t="shared" si="2"/>
        <v/>
      </c>
      <c r="C45" s="32" t="str">
        <f t="shared" si="3"/>
        <v/>
      </c>
      <c r="D45" s="33" t="str">
        <f t="shared" si="4"/>
        <v/>
      </c>
      <c r="E45" s="33" t="str">
        <f t="shared" si="5"/>
        <v/>
      </c>
      <c r="F45" s="33" t="str">
        <f t="shared" si="6"/>
        <v/>
      </c>
      <c r="G45" s="33" t="str">
        <f t="shared" si="7"/>
        <v/>
      </c>
      <c r="H45" s="33" t="str">
        <f t="shared" si="8"/>
        <v/>
      </c>
      <c r="I45" s="13"/>
      <c r="J45" s="22"/>
      <c r="K45" s="138"/>
      <c r="L45" s="138"/>
    </row>
    <row r="46" spans="1:12" x14ac:dyDescent="0.25">
      <c r="A46" s="13"/>
      <c r="B46" s="31" t="str">
        <f t="shared" si="2"/>
        <v/>
      </c>
      <c r="C46" s="32" t="str">
        <f t="shared" si="3"/>
        <v/>
      </c>
      <c r="D46" s="33" t="str">
        <f t="shared" si="4"/>
        <v/>
      </c>
      <c r="E46" s="33" t="str">
        <f t="shared" si="5"/>
        <v/>
      </c>
      <c r="F46" s="33" t="str">
        <f t="shared" si="6"/>
        <v/>
      </c>
      <c r="G46" s="33" t="str">
        <f t="shared" si="7"/>
        <v/>
      </c>
      <c r="H46" s="33" t="str">
        <f t="shared" si="8"/>
        <v/>
      </c>
      <c r="I46" s="13"/>
      <c r="J46" s="22"/>
      <c r="K46" s="138"/>
      <c r="L46" s="138"/>
    </row>
    <row r="47" spans="1:12" x14ac:dyDescent="0.25">
      <c r="A47" s="13"/>
      <c r="B47" s="31" t="str">
        <f t="shared" si="2"/>
        <v/>
      </c>
      <c r="C47" s="32" t="str">
        <f t="shared" si="3"/>
        <v/>
      </c>
      <c r="D47" s="33" t="str">
        <f t="shared" si="4"/>
        <v/>
      </c>
      <c r="E47" s="33" t="str">
        <f t="shared" si="5"/>
        <v/>
      </c>
      <c r="F47" s="33" t="str">
        <f t="shared" si="6"/>
        <v/>
      </c>
      <c r="G47" s="33" t="str">
        <f t="shared" si="7"/>
        <v/>
      </c>
      <c r="H47" s="33" t="str">
        <f t="shared" si="8"/>
        <v/>
      </c>
      <c r="I47" s="13"/>
      <c r="J47" s="22"/>
      <c r="K47" s="138"/>
      <c r="L47" s="138"/>
    </row>
    <row r="48" spans="1:12" x14ac:dyDescent="0.25">
      <c r="A48" s="13"/>
      <c r="B48" s="31" t="str">
        <f t="shared" si="2"/>
        <v/>
      </c>
      <c r="C48" s="32" t="str">
        <f t="shared" si="3"/>
        <v/>
      </c>
      <c r="D48" s="33" t="str">
        <f t="shared" si="4"/>
        <v/>
      </c>
      <c r="E48" s="33" t="str">
        <f t="shared" si="5"/>
        <v/>
      </c>
      <c r="F48" s="33" t="str">
        <f t="shared" si="6"/>
        <v/>
      </c>
      <c r="G48" s="33" t="str">
        <f t="shared" si="7"/>
        <v/>
      </c>
      <c r="H48" s="33" t="str">
        <f t="shared" si="8"/>
        <v/>
      </c>
      <c r="I48" s="13"/>
      <c r="J48" s="22"/>
      <c r="K48" s="138"/>
      <c r="L48" s="138"/>
    </row>
    <row r="49" spans="1:12" x14ac:dyDescent="0.25">
      <c r="A49" s="13"/>
      <c r="B49" s="31" t="str">
        <f t="shared" si="2"/>
        <v/>
      </c>
      <c r="C49" s="32" t="str">
        <f t="shared" si="3"/>
        <v/>
      </c>
      <c r="D49" s="33" t="str">
        <f t="shared" si="4"/>
        <v/>
      </c>
      <c r="E49" s="33" t="str">
        <f t="shared" si="5"/>
        <v/>
      </c>
      <c r="F49" s="33" t="str">
        <f t="shared" si="6"/>
        <v/>
      </c>
      <c r="G49" s="33" t="str">
        <f t="shared" si="7"/>
        <v/>
      </c>
      <c r="H49" s="33" t="str">
        <f t="shared" si="8"/>
        <v/>
      </c>
      <c r="I49" s="13"/>
      <c r="J49" s="22"/>
      <c r="K49" s="138"/>
      <c r="L49" s="138"/>
    </row>
    <row r="50" spans="1:12" x14ac:dyDescent="0.25">
      <c r="A50" s="13"/>
      <c r="B50" s="31" t="str">
        <f t="shared" si="2"/>
        <v/>
      </c>
      <c r="C50" s="32" t="str">
        <f t="shared" si="3"/>
        <v/>
      </c>
      <c r="D50" s="33" t="str">
        <f t="shared" si="4"/>
        <v/>
      </c>
      <c r="E50" s="33" t="str">
        <f t="shared" si="5"/>
        <v/>
      </c>
      <c r="F50" s="33" t="str">
        <f t="shared" si="6"/>
        <v/>
      </c>
      <c r="G50" s="33" t="str">
        <f t="shared" si="7"/>
        <v/>
      </c>
      <c r="H50" s="33" t="str">
        <f t="shared" si="8"/>
        <v/>
      </c>
      <c r="I50" s="13"/>
      <c r="J50" s="22"/>
      <c r="K50" s="138"/>
      <c r="L50" s="138"/>
    </row>
    <row r="51" spans="1:12" x14ac:dyDescent="0.25">
      <c r="A51" s="13"/>
      <c r="B51" s="31" t="str">
        <f t="shared" si="2"/>
        <v/>
      </c>
      <c r="C51" s="32" t="str">
        <f t="shared" si="3"/>
        <v/>
      </c>
      <c r="D51" s="33" t="str">
        <f t="shared" si="4"/>
        <v/>
      </c>
      <c r="E51" s="33" t="str">
        <f t="shared" si="5"/>
        <v/>
      </c>
      <c r="F51" s="33" t="str">
        <f t="shared" si="6"/>
        <v/>
      </c>
      <c r="G51" s="33" t="str">
        <f t="shared" si="7"/>
        <v/>
      </c>
      <c r="H51" s="33" t="str">
        <f t="shared" si="8"/>
        <v/>
      </c>
      <c r="I51" s="13"/>
      <c r="J51" s="22"/>
      <c r="K51" s="138"/>
      <c r="L51" s="138"/>
    </row>
    <row r="52" spans="1:12" x14ac:dyDescent="0.25">
      <c r="A52" s="13"/>
      <c r="B52" s="31" t="str">
        <f t="shared" si="2"/>
        <v/>
      </c>
      <c r="C52" s="32" t="str">
        <f t="shared" si="3"/>
        <v/>
      </c>
      <c r="D52" s="33" t="str">
        <f t="shared" si="4"/>
        <v/>
      </c>
      <c r="E52" s="33" t="str">
        <f t="shared" si="5"/>
        <v/>
      </c>
      <c r="F52" s="33" t="str">
        <f t="shared" si="6"/>
        <v/>
      </c>
      <c r="G52" s="33" t="str">
        <f t="shared" si="7"/>
        <v/>
      </c>
      <c r="H52" s="33" t="str">
        <f t="shared" si="8"/>
        <v/>
      </c>
      <c r="I52" s="13"/>
      <c r="J52" s="22"/>
      <c r="K52" s="138"/>
      <c r="L52" s="138"/>
    </row>
    <row r="53" spans="1:12" x14ac:dyDescent="0.25">
      <c r="A53" s="13"/>
      <c r="B53" s="31" t="str">
        <f t="shared" si="2"/>
        <v/>
      </c>
      <c r="C53" s="32" t="str">
        <f t="shared" si="3"/>
        <v/>
      </c>
      <c r="D53" s="33" t="str">
        <f t="shared" si="4"/>
        <v/>
      </c>
      <c r="E53" s="33" t="str">
        <f t="shared" si="5"/>
        <v/>
      </c>
      <c r="F53" s="33" t="str">
        <f t="shared" si="6"/>
        <v/>
      </c>
      <c r="G53" s="33" t="str">
        <f t="shared" si="7"/>
        <v/>
      </c>
      <c r="H53" s="33" t="str">
        <f t="shared" si="8"/>
        <v/>
      </c>
      <c r="I53" s="13"/>
      <c r="J53" s="22"/>
      <c r="K53" s="138"/>
      <c r="L53" s="138"/>
    </row>
    <row r="54" spans="1:12" x14ac:dyDescent="0.25">
      <c r="A54" s="13"/>
      <c r="B54" s="31" t="str">
        <f t="shared" si="2"/>
        <v/>
      </c>
      <c r="C54" s="32" t="str">
        <f t="shared" si="3"/>
        <v/>
      </c>
      <c r="D54" s="33" t="str">
        <f t="shared" si="4"/>
        <v/>
      </c>
      <c r="E54" s="33" t="str">
        <f t="shared" si="5"/>
        <v/>
      </c>
      <c r="F54" s="33" t="str">
        <f t="shared" si="6"/>
        <v/>
      </c>
      <c r="G54" s="33" t="str">
        <f t="shared" si="7"/>
        <v/>
      </c>
      <c r="H54" s="33" t="str">
        <f t="shared" si="8"/>
        <v/>
      </c>
      <c r="I54" s="13"/>
      <c r="J54" s="22"/>
      <c r="K54" s="138"/>
      <c r="L54" s="138"/>
    </row>
    <row r="55" spans="1:12" x14ac:dyDescent="0.25">
      <c r="A55" s="13"/>
      <c r="B55" s="31" t="str">
        <f t="shared" si="2"/>
        <v/>
      </c>
      <c r="C55" s="32" t="str">
        <f t="shared" si="3"/>
        <v/>
      </c>
      <c r="D55" s="33" t="str">
        <f t="shared" si="4"/>
        <v/>
      </c>
      <c r="E55" s="33" t="str">
        <f t="shared" si="5"/>
        <v/>
      </c>
      <c r="F55" s="33" t="str">
        <f t="shared" si="6"/>
        <v/>
      </c>
      <c r="G55" s="33" t="str">
        <f t="shared" si="7"/>
        <v/>
      </c>
      <c r="H55" s="33" t="str">
        <f t="shared" si="8"/>
        <v/>
      </c>
      <c r="I55" s="13"/>
      <c r="J55" s="22"/>
      <c r="K55" s="138"/>
      <c r="L55" s="138"/>
    </row>
    <row r="56" spans="1:12" x14ac:dyDescent="0.25">
      <c r="A56" s="13"/>
      <c r="B56" s="31" t="str">
        <f t="shared" si="2"/>
        <v/>
      </c>
      <c r="C56" s="32" t="str">
        <f t="shared" si="3"/>
        <v/>
      </c>
      <c r="D56" s="33" t="str">
        <f t="shared" si="4"/>
        <v/>
      </c>
      <c r="E56" s="33" t="str">
        <f t="shared" si="5"/>
        <v/>
      </c>
      <c r="F56" s="33" t="str">
        <f t="shared" si="6"/>
        <v/>
      </c>
      <c r="G56" s="33" t="str">
        <f t="shared" si="7"/>
        <v/>
      </c>
      <c r="H56" s="33" t="str">
        <f t="shared" si="8"/>
        <v/>
      </c>
      <c r="I56" s="13"/>
      <c r="J56" s="22"/>
      <c r="K56" s="138"/>
      <c r="L56" s="138"/>
    </row>
    <row r="57" spans="1:12" x14ac:dyDescent="0.25">
      <c r="A57" s="13"/>
      <c r="B57" s="31" t="str">
        <f t="shared" si="2"/>
        <v/>
      </c>
      <c r="C57" s="32" t="str">
        <f t="shared" si="3"/>
        <v/>
      </c>
      <c r="D57" s="33" t="str">
        <f t="shared" si="4"/>
        <v/>
      </c>
      <c r="E57" s="33" t="str">
        <f t="shared" si="5"/>
        <v/>
      </c>
      <c r="F57" s="33" t="str">
        <f t="shared" si="6"/>
        <v/>
      </c>
      <c r="G57" s="33" t="str">
        <f t="shared" si="7"/>
        <v/>
      </c>
      <c r="H57" s="33" t="str">
        <f t="shared" si="8"/>
        <v/>
      </c>
      <c r="I57" s="13"/>
      <c r="J57" s="22"/>
      <c r="K57" s="138"/>
      <c r="L57" s="138"/>
    </row>
    <row r="58" spans="1:12" x14ac:dyDescent="0.25">
      <c r="A58" s="13"/>
      <c r="B58" s="31" t="str">
        <f t="shared" si="2"/>
        <v/>
      </c>
      <c r="C58" s="32" t="str">
        <f t="shared" si="3"/>
        <v/>
      </c>
      <c r="D58" s="33" t="str">
        <f t="shared" si="4"/>
        <v/>
      </c>
      <c r="E58" s="33" t="str">
        <f t="shared" si="5"/>
        <v/>
      </c>
      <c r="F58" s="33" t="str">
        <f t="shared" si="6"/>
        <v/>
      </c>
      <c r="G58" s="33" t="str">
        <f t="shared" si="7"/>
        <v/>
      </c>
      <c r="H58" s="33" t="str">
        <f t="shared" si="8"/>
        <v/>
      </c>
      <c r="I58" s="13"/>
      <c r="J58" s="22"/>
      <c r="K58" s="138"/>
      <c r="L58" s="138"/>
    </row>
    <row r="59" spans="1:12" x14ac:dyDescent="0.25">
      <c r="A59" s="13"/>
      <c r="B59" s="31" t="str">
        <f t="shared" si="2"/>
        <v/>
      </c>
      <c r="C59" s="32" t="str">
        <f t="shared" si="3"/>
        <v/>
      </c>
      <c r="D59" s="33" t="str">
        <f t="shared" si="4"/>
        <v/>
      </c>
      <c r="E59" s="33" t="str">
        <f t="shared" si="5"/>
        <v/>
      </c>
      <c r="F59" s="33" t="str">
        <f t="shared" si="6"/>
        <v/>
      </c>
      <c r="G59" s="33" t="str">
        <f t="shared" si="7"/>
        <v/>
      </c>
      <c r="H59" s="33" t="str">
        <f t="shared" si="8"/>
        <v/>
      </c>
      <c r="I59" s="13"/>
      <c r="J59" s="22"/>
      <c r="K59" s="138"/>
      <c r="L59" s="138"/>
    </row>
    <row r="60" spans="1:12" x14ac:dyDescent="0.25">
      <c r="A60" s="13"/>
      <c r="B60" s="31" t="str">
        <f t="shared" si="2"/>
        <v/>
      </c>
      <c r="C60" s="32" t="str">
        <f t="shared" si="3"/>
        <v/>
      </c>
      <c r="D60" s="33" t="str">
        <f t="shared" si="4"/>
        <v/>
      </c>
      <c r="E60" s="33" t="str">
        <f t="shared" si="5"/>
        <v/>
      </c>
      <c r="F60" s="33" t="str">
        <f t="shared" si="6"/>
        <v/>
      </c>
      <c r="G60" s="33" t="str">
        <f t="shared" si="7"/>
        <v/>
      </c>
      <c r="H60" s="33" t="str">
        <f t="shared" si="8"/>
        <v/>
      </c>
      <c r="I60" s="13"/>
      <c r="J60" s="22"/>
      <c r="K60" s="138"/>
      <c r="L60" s="138"/>
    </row>
    <row r="61" spans="1:12" x14ac:dyDescent="0.25">
      <c r="A61" s="13"/>
      <c r="B61" s="31" t="str">
        <f t="shared" si="2"/>
        <v/>
      </c>
      <c r="C61" s="32" t="str">
        <f t="shared" si="3"/>
        <v/>
      </c>
      <c r="D61" s="33" t="str">
        <f t="shared" si="4"/>
        <v/>
      </c>
      <c r="E61" s="33" t="str">
        <f t="shared" si="5"/>
        <v/>
      </c>
      <c r="F61" s="33" t="str">
        <f t="shared" si="6"/>
        <v/>
      </c>
      <c r="G61" s="33" t="str">
        <f t="shared" si="7"/>
        <v/>
      </c>
      <c r="H61" s="33" t="str">
        <f t="shared" si="8"/>
        <v/>
      </c>
      <c r="I61" s="13"/>
      <c r="J61" s="22"/>
      <c r="K61" s="138"/>
      <c r="L61" s="138"/>
    </row>
    <row r="62" spans="1:12" x14ac:dyDescent="0.25">
      <c r="A62" s="13"/>
      <c r="B62" s="31" t="str">
        <f t="shared" si="2"/>
        <v/>
      </c>
      <c r="C62" s="32" t="str">
        <f t="shared" si="3"/>
        <v/>
      </c>
      <c r="D62" s="33" t="str">
        <f t="shared" si="4"/>
        <v/>
      </c>
      <c r="E62" s="33" t="str">
        <f t="shared" si="5"/>
        <v/>
      </c>
      <c r="F62" s="33" t="str">
        <f t="shared" si="6"/>
        <v/>
      </c>
      <c r="G62" s="33" t="str">
        <f t="shared" si="7"/>
        <v/>
      </c>
      <c r="H62" s="33" t="str">
        <f t="shared" si="8"/>
        <v/>
      </c>
      <c r="I62" s="13"/>
      <c r="J62" s="22"/>
      <c r="K62" s="138"/>
      <c r="L62" s="138"/>
    </row>
    <row r="63" spans="1:12" x14ac:dyDescent="0.25">
      <c r="A63" s="13"/>
      <c r="B63" s="31" t="str">
        <f t="shared" si="2"/>
        <v/>
      </c>
      <c r="C63" s="32" t="str">
        <f t="shared" si="3"/>
        <v/>
      </c>
      <c r="D63" s="33" t="str">
        <f t="shared" si="4"/>
        <v/>
      </c>
      <c r="E63" s="33" t="str">
        <f t="shared" si="5"/>
        <v/>
      </c>
      <c r="F63" s="33" t="str">
        <f t="shared" si="6"/>
        <v/>
      </c>
      <c r="G63" s="33" t="str">
        <f t="shared" si="7"/>
        <v/>
      </c>
      <c r="H63" s="33" t="str">
        <f t="shared" si="8"/>
        <v/>
      </c>
      <c r="I63" s="13"/>
      <c r="J63" s="22"/>
      <c r="K63" s="138"/>
      <c r="L63" s="138"/>
    </row>
    <row r="64" spans="1:12" x14ac:dyDescent="0.25">
      <c r="A64" s="13"/>
      <c r="B64" s="31" t="str">
        <f t="shared" si="2"/>
        <v/>
      </c>
      <c r="C64" s="32" t="str">
        <f t="shared" si="3"/>
        <v/>
      </c>
      <c r="D64" s="33" t="str">
        <f t="shared" si="4"/>
        <v/>
      </c>
      <c r="E64" s="33" t="str">
        <f t="shared" si="5"/>
        <v/>
      </c>
      <c r="F64" s="33" t="str">
        <f t="shared" si="6"/>
        <v/>
      </c>
      <c r="G64" s="33" t="str">
        <f t="shared" si="7"/>
        <v/>
      </c>
      <c r="H64" s="33" t="str">
        <f t="shared" si="8"/>
        <v/>
      </c>
      <c r="I64" s="13"/>
      <c r="J64" s="22"/>
      <c r="K64" s="138"/>
      <c r="L64" s="138"/>
    </row>
    <row r="65" spans="1:12" x14ac:dyDescent="0.25">
      <c r="A65" s="13"/>
      <c r="B65" s="31" t="str">
        <f t="shared" si="2"/>
        <v/>
      </c>
      <c r="C65" s="32" t="str">
        <f t="shared" si="3"/>
        <v/>
      </c>
      <c r="D65" s="33" t="str">
        <f t="shared" si="4"/>
        <v/>
      </c>
      <c r="E65" s="33" t="str">
        <f t="shared" si="5"/>
        <v/>
      </c>
      <c r="F65" s="33" t="str">
        <f t="shared" si="6"/>
        <v/>
      </c>
      <c r="G65" s="33" t="str">
        <f t="shared" si="7"/>
        <v/>
      </c>
      <c r="H65" s="33" t="str">
        <f t="shared" si="8"/>
        <v/>
      </c>
      <c r="I65" s="13"/>
      <c r="J65" s="22"/>
      <c r="K65" s="138"/>
      <c r="L65" s="138"/>
    </row>
    <row r="66" spans="1:12" x14ac:dyDescent="0.25">
      <c r="A66" s="13"/>
      <c r="B66" s="31" t="str">
        <f t="shared" si="2"/>
        <v/>
      </c>
      <c r="C66" s="32" t="str">
        <f t="shared" si="3"/>
        <v/>
      </c>
      <c r="D66" s="33" t="str">
        <f t="shared" si="4"/>
        <v/>
      </c>
      <c r="E66" s="33" t="str">
        <f t="shared" si="5"/>
        <v/>
      </c>
      <c r="F66" s="33" t="str">
        <f t="shared" si="6"/>
        <v/>
      </c>
      <c r="G66" s="33" t="str">
        <f t="shared" si="7"/>
        <v/>
      </c>
      <c r="H66" s="33" t="str">
        <f t="shared" si="8"/>
        <v/>
      </c>
      <c r="I66" s="13"/>
      <c r="J66" s="22"/>
      <c r="K66" s="138"/>
      <c r="L66" s="138"/>
    </row>
    <row r="67" spans="1:12" x14ac:dyDescent="0.25">
      <c r="A67" s="13"/>
      <c r="B67" s="31" t="str">
        <f t="shared" si="2"/>
        <v/>
      </c>
      <c r="C67" s="32" t="str">
        <f t="shared" si="3"/>
        <v/>
      </c>
      <c r="D67" s="33" t="str">
        <f t="shared" si="4"/>
        <v/>
      </c>
      <c r="E67" s="33" t="str">
        <f t="shared" si="5"/>
        <v/>
      </c>
      <c r="F67" s="33" t="str">
        <f t="shared" si="6"/>
        <v/>
      </c>
      <c r="G67" s="33" t="str">
        <f t="shared" si="7"/>
        <v/>
      </c>
      <c r="H67" s="33" t="str">
        <f t="shared" si="8"/>
        <v/>
      </c>
      <c r="I67" s="13"/>
      <c r="J67" s="22"/>
      <c r="K67" s="138"/>
      <c r="L67" s="138"/>
    </row>
    <row r="68" spans="1:12" x14ac:dyDescent="0.25">
      <c r="A68" s="13"/>
      <c r="B68" s="31" t="str">
        <f t="shared" si="2"/>
        <v/>
      </c>
      <c r="C68" s="32" t="str">
        <f t="shared" si="3"/>
        <v/>
      </c>
      <c r="D68" s="33" t="str">
        <f t="shared" si="4"/>
        <v/>
      </c>
      <c r="E68" s="33" t="str">
        <f t="shared" si="5"/>
        <v/>
      </c>
      <c r="F68" s="33" t="str">
        <f t="shared" si="6"/>
        <v/>
      </c>
      <c r="G68" s="33" t="str">
        <f t="shared" si="7"/>
        <v/>
      </c>
      <c r="H68" s="33" t="str">
        <f t="shared" si="8"/>
        <v/>
      </c>
      <c r="I68" s="13"/>
      <c r="J68" s="22"/>
      <c r="K68" s="138"/>
      <c r="L68" s="138"/>
    </row>
    <row r="69" spans="1:12" x14ac:dyDescent="0.25">
      <c r="A69" s="13"/>
      <c r="B69" s="31" t="str">
        <f t="shared" si="2"/>
        <v/>
      </c>
      <c r="C69" s="32" t="str">
        <f t="shared" si="3"/>
        <v/>
      </c>
      <c r="D69" s="33" t="str">
        <f t="shared" si="4"/>
        <v/>
      </c>
      <c r="E69" s="33" t="str">
        <f t="shared" si="5"/>
        <v/>
      </c>
      <c r="F69" s="33" t="str">
        <f t="shared" si="6"/>
        <v/>
      </c>
      <c r="G69" s="33" t="str">
        <f t="shared" si="7"/>
        <v/>
      </c>
      <c r="H69" s="33" t="str">
        <f t="shared" si="8"/>
        <v/>
      </c>
      <c r="I69" s="13"/>
      <c r="J69" s="22"/>
      <c r="K69" s="138"/>
      <c r="L69" s="138"/>
    </row>
    <row r="70" spans="1:12" x14ac:dyDescent="0.25">
      <c r="A70" s="13"/>
      <c r="B70" s="31" t="str">
        <f t="shared" si="2"/>
        <v/>
      </c>
      <c r="C70" s="32" t="str">
        <f t="shared" si="3"/>
        <v/>
      </c>
      <c r="D70" s="33" t="str">
        <f t="shared" si="4"/>
        <v/>
      </c>
      <c r="E70" s="33" t="str">
        <f t="shared" si="5"/>
        <v/>
      </c>
      <c r="F70" s="33" t="str">
        <f t="shared" si="6"/>
        <v/>
      </c>
      <c r="G70" s="33" t="str">
        <f t="shared" si="7"/>
        <v/>
      </c>
      <c r="H70" s="33" t="str">
        <f t="shared" si="8"/>
        <v/>
      </c>
      <c r="I70" s="13"/>
      <c r="J70" s="22"/>
      <c r="K70" s="138"/>
      <c r="L70" s="138"/>
    </row>
    <row r="71" spans="1:12" x14ac:dyDescent="0.25">
      <c r="A71" s="13"/>
      <c r="B71" s="31" t="str">
        <f t="shared" si="2"/>
        <v/>
      </c>
      <c r="C71" s="32" t="str">
        <f t="shared" si="3"/>
        <v/>
      </c>
      <c r="D71" s="33" t="str">
        <f t="shared" si="4"/>
        <v/>
      </c>
      <c r="E71" s="33" t="str">
        <f t="shared" si="5"/>
        <v/>
      </c>
      <c r="F71" s="33" t="str">
        <f t="shared" si="6"/>
        <v/>
      </c>
      <c r="G71" s="33" t="str">
        <f t="shared" si="7"/>
        <v/>
      </c>
      <c r="H71" s="33" t="str">
        <f t="shared" si="8"/>
        <v/>
      </c>
      <c r="I71" s="13"/>
      <c r="J71" s="22"/>
      <c r="K71" s="138"/>
      <c r="L71" s="138"/>
    </row>
    <row r="72" spans="1:12" x14ac:dyDescent="0.25">
      <c r="A72" s="13"/>
      <c r="B72" s="31" t="str">
        <f t="shared" si="2"/>
        <v/>
      </c>
      <c r="C72" s="32" t="str">
        <f t="shared" si="3"/>
        <v/>
      </c>
      <c r="D72" s="33" t="str">
        <f t="shared" si="4"/>
        <v/>
      </c>
      <c r="E72" s="33" t="str">
        <f t="shared" si="5"/>
        <v/>
      </c>
      <c r="F72" s="33" t="str">
        <f t="shared" si="6"/>
        <v/>
      </c>
      <c r="G72" s="33" t="str">
        <f t="shared" si="7"/>
        <v/>
      </c>
      <c r="H72" s="33" t="str">
        <f t="shared" si="8"/>
        <v/>
      </c>
      <c r="I72" s="13"/>
      <c r="J72" s="22"/>
      <c r="K72" s="138"/>
      <c r="L72" s="138"/>
    </row>
    <row r="73" spans="1:12" x14ac:dyDescent="0.25">
      <c r="A73" s="13"/>
      <c r="B73" s="31" t="str">
        <f t="shared" si="2"/>
        <v/>
      </c>
      <c r="C73" s="32" t="str">
        <f t="shared" si="3"/>
        <v/>
      </c>
      <c r="D73" s="33" t="str">
        <f t="shared" si="4"/>
        <v/>
      </c>
      <c r="E73" s="33" t="str">
        <f t="shared" si="5"/>
        <v/>
      </c>
      <c r="F73" s="33" t="str">
        <f t="shared" si="6"/>
        <v/>
      </c>
      <c r="G73" s="33" t="str">
        <f t="shared" si="7"/>
        <v/>
      </c>
      <c r="H73" s="33" t="str">
        <f t="shared" si="8"/>
        <v/>
      </c>
      <c r="I73" s="13"/>
      <c r="J73" s="22"/>
      <c r="K73" s="138"/>
      <c r="L73" s="138"/>
    </row>
    <row r="74" spans="1:12" x14ac:dyDescent="0.25">
      <c r="A74" s="13"/>
      <c r="B74" s="31" t="str">
        <f t="shared" si="2"/>
        <v/>
      </c>
      <c r="C74" s="32" t="str">
        <f t="shared" si="3"/>
        <v/>
      </c>
      <c r="D74" s="33" t="str">
        <f t="shared" si="4"/>
        <v/>
      </c>
      <c r="E74" s="33" t="str">
        <f t="shared" si="5"/>
        <v/>
      </c>
      <c r="F74" s="33" t="str">
        <f t="shared" si="6"/>
        <v/>
      </c>
      <c r="G74" s="33" t="str">
        <f t="shared" si="7"/>
        <v/>
      </c>
      <c r="H74" s="33" t="str">
        <f t="shared" si="8"/>
        <v/>
      </c>
      <c r="I74" s="13"/>
      <c r="J74" s="22"/>
      <c r="K74" s="138"/>
      <c r="L74" s="138"/>
    </row>
    <row r="75" spans="1:12" x14ac:dyDescent="0.25">
      <c r="A75" s="13"/>
      <c r="B75" s="31" t="str">
        <f t="shared" si="2"/>
        <v/>
      </c>
      <c r="C75" s="32" t="str">
        <f t="shared" si="3"/>
        <v/>
      </c>
      <c r="D75" s="33" t="str">
        <f t="shared" si="4"/>
        <v/>
      </c>
      <c r="E75" s="33" t="str">
        <f t="shared" si="5"/>
        <v/>
      </c>
      <c r="F75" s="33" t="str">
        <f t="shared" si="6"/>
        <v/>
      </c>
      <c r="G75" s="33" t="str">
        <f t="shared" si="7"/>
        <v/>
      </c>
      <c r="H75" s="33" t="str">
        <f t="shared" si="8"/>
        <v/>
      </c>
      <c r="I75" s="13"/>
      <c r="J75" s="22"/>
      <c r="K75" s="138"/>
      <c r="L75" s="138"/>
    </row>
    <row r="76" spans="1:12" x14ac:dyDescent="0.25">
      <c r="A76" s="13"/>
      <c r="B76" s="31" t="str">
        <f t="shared" si="2"/>
        <v/>
      </c>
      <c r="C76" s="32" t="str">
        <f t="shared" si="3"/>
        <v/>
      </c>
      <c r="D76" s="33" t="str">
        <f t="shared" si="4"/>
        <v/>
      </c>
      <c r="E76" s="33" t="str">
        <f t="shared" si="5"/>
        <v/>
      </c>
      <c r="F76" s="33" t="str">
        <f t="shared" si="6"/>
        <v/>
      </c>
      <c r="G76" s="33" t="str">
        <f t="shared" si="7"/>
        <v/>
      </c>
      <c r="H76" s="33" t="str">
        <f t="shared" si="8"/>
        <v/>
      </c>
      <c r="I76" s="13"/>
      <c r="J76" s="22"/>
      <c r="K76" s="13"/>
      <c r="L76" s="13"/>
    </row>
    <row r="77" spans="1:12" x14ac:dyDescent="0.25">
      <c r="A77" s="13"/>
      <c r="B77" s="31" t="str">
        <f t="shared" si="2"/>
        <v/>
      </c>
      <c r="C77" s="32" t="str">
        <f t="shared" si="3"/>
        <v/>
      </c>
      <c r="D77" s="33" t="str">
        <f t="shared" si="4"/>
        <v/>
      </c>
      <c r="E77" s="33" t="str">
        <f t="shared" si="5"/>
        <v/>
      </c>
      <c r="F77" s="33" t="str">
        <f t="shared" si="6"/>
        <v/>
      </c>
      <c r="G77" s="33" t="str">
        <f t="shared" si="7"/>
        <v/>
      </c>
      <c r="H77" s="33" t="str">
        <f t="shared" si="8"/>
        <v/>
      </c>
      <c r="I77" s="13"/>
      <c r="J77" s="13"/>
      <c r="K77" s="13"/>
      <c r="L77" s="13"/>
    </row>
    <row r="78" spans="1:12" x14ac:dyDescent="0.25">
      <c r="A78" s="13"/>
      <c r="B78" s="31" t="str">
        <f t="shared" si="2"/>
        <v/>
      </c>
      <c r="C78" s="32" t="str">
        <f t="shared" si="3"/>
        <v/>
      </c>
      <c r="D78" s="33" t="str">
        <f t="shared" si="4"/>
        <v/>
      </c>
      <c r="E78" s="33" t="str">
        <f t="shared" si="5"/>
        <v/>
      </c>
      <c r="F78" s="33" t="str">
        <f t="shared" si="6"/>
        <v/>
      </c>
      <c r="G78" s="33" t="str">
        <f t="shared" si="7"/>
        <v/>
      </c>
      <c r="H78" s="33" t="str">
        <f t="shared" si="8"/>
        <v/>
      </c>
      <c r="I78" s="13"/>
      <c r="J78" s="13"/>
      <c r="K78" s="13"/>
      <c r="L78" s="13"/>
    </row>
    <row r="79" spans="1:12" x14ac:dyDescent="0.25">
      <c r="A79" s="13"/>
      <c r="B79" s="31" t="str">
        <f t="shared" si="2"/>
        <v/>
      </c>
      <c r="C79" s="32" t="str">
        <f t="shared" si="3"/>
        <v/>
      </c>
      <c r="D79" s="33" t="str">
        <f t="shared" si="4"/>
        <v/>
      </c>
      <c r="E79" s="33" t="str">
        <f t="shared" si="5"/>
        <v/>
      </c>
      <c r="F79" s="33" t="str">
        <f t="shared" si="6"/>
        <v/>
      </c>
      <c r="G79" s="33" t="str">
        <f t="shared" si="7"/>
        <v/>
      </c>
      <c r="H79" s="33" t="str">
        <f t="shared" si="8"/>
        <v/>
      </c>
      <c r="I79" s="13"/>
      <c r="J79" s="13"/>
      <c r="K79" s="13"/>
      <c r="L79" s="13"/>
    </row>
    <row r="80" spans="1:12" x14ac:dyDescent="0.25">
      <c r="A80" s="13"/>
      <c r="B80" s="31" t="str">
        <f t="shared" si="2"/>
        <v/>
      </c>
      <c r="C80" s="32" t="str">
        <f t="shared" si="3"/>
        <v/>
      </c>
      <c r="D80" s="33" t="str">
        <f t="shared" si="4"/>
        <v/>
      </c>
      <c r="E80" s="33" t="str">
        <f t="shared" si="5"/>
        <v/>
      </c>
      <c r="F80" s="33" t="str">
        <f t="shared" si="6"/>
        <v/>
      </c>
      <c r="G80" s="33" t="str">
        <f t="shared" si="7"/>
        <v/>
      </c>
      <c r="H80" s="33" t="str">
        <f t="shared" si="8"/>
        <v/>
      </c>
      <c r="I80" s="13"/>
      <c r="J80" s="13"/>
      <c r="K80" s="13"/>
      <c r="L80" s="13"/>
    </row>
    <row r="81" spans="1:12" x14ac:dyDescent="0.25">
      <c r="A81" s="13"/>
      <c r="B81" s="31" t="str">
        <f t="shared" si="2"/>
        <v/>
      </c>
      <c r="C81" s="32" t="str">
        <f t="shared" si="3"/>
        <v/>
      </c>
      <c r="D81" s="33" t="str">
        <f t="shared" si="4"/>
        <v/>
      </c>
      <c r="E81" s="33" t="str">
        <f t="shared" si="5"/>
        <v/>
      </c>
      <c r="F81" s="33" t="str">
        <f t="shared" si="6"/>
        <v/>
      </c>
      <c r="G81" s="33" t="str">
        <f t="shared" si="7"/>
        <v/>
      </c>
      <c r="H81" s="33" t="str">
        <f t="shared" si="8"/>
        <v/>
      </c>
      <c r="I81" s="13"/>
      <c r="J81" s="13"/>
      <c r="K81" s="13"/>
      <c r="L81" s="13"/>
    </row>
    <row r="82" spans="1:12" x14ac:dyDescent="0.25">
      <c r="A82" s="13"/>
      <c r="B82" s="31" t="str">
        <f t="shared" si="2"/>
        <v/>
      </c>
      <c r="C82" s="32" t="str">
        <f t="shared" si="3"/>
        <v/>
      </c>
      <c r="D82" s="33" t="str">
        <f t="shared" si="4"/>
        <v/>
      </c>
      <c r="E82" s="33" t="str">
        <f t="shared" si="5"/>
        <v/>
      </c>
      <c r="F82" s="33" t="str">
        <f t="shared" si="6"/>
        <v/>
      </c>
      <c r="G82" s="33" t="str">
        <f t="shared" si="7"/>
        <v/>
      </c>
      <c r="H82" s="33" t="str">
        <f t="shared" si="8"/>
        <v/>
      </c>
      <c r="I82" s="13"/>
      <c r="J82" s="13"/>
      <c r="K82" s="13"/>
      <c r="L82" s="13"/>
    </row>
    <row r="83" spans="1:12" x14ac:dyDescent="0.25">
      <c r="A83" s="13"/>
      <c r="B83" s="31" t="str">
        <f t="shared" ref="B83:B121" si="9">IF(C83&lt;&gt;"",DATE(YEAR($C$10),MONTH($C$10)+(C83-1)*12/$C$11,DAY($C$10)),"")</f>
        <v/>
      </c>
      <c r="C83" s="32" t="str">
        <f t="shared" ref="C83:C121" si="10">IF(ISERROR(IF($C$5-C82&gt;0,C82+1,"")),"",IF($C$5-C82&gt;0,C82+1,""))</f>
        <v/>
      </c>
      <c r="D83" s="33" t="str">
        <f t="shared" ref="D83:D121" si="11">IF(C83&lt;&gt;"",$C$9,"")</f>
        <v/>
      </c>
      <c r="E83" s="33" t="str">
        <f t="shared" ref="E83:E121" si="12">IF(C83&lt;&gt;"",ABS($C$7),"")</f>
        <v/>
      </c>
      <c r="F83" s="33" t="str">
        <f t="shared" ref="F83:F121" si="13">IF(C83&lt;&gt;"",H82*$C$6/$C$11,"")</f>
        <v/>
      </c>
      <c r="G83" s="33" t="str">
        <f t="shared" ref="G83:G121" si="14">IF(C83&lt;&gt;"",E83-F83,"")</f>
        <v/>
      </c>
      <c r="H83" s="33" t="str">
        <f t="shared" ref="H83:H121" si="15">IF(C83&lt;&gt;"",H82-G83,"")</f>
        <v/>
      </c>
      <c r="I83" s="13"/>
      <c r="J83" s="13"/>
      <c r="K83" s="13"/>
      <c r="L83" s="13"/>
    </row>
    <row r="84" spans="1:12" x14ac:dyDescent="0.25">
      <c r="A84" s="13"/>
      <c r="B84" s="31" t="str">
        <f t="shared" si="9"/>
        <v/>
      </c>
      <c r="C84" s="32" t="str">
        <f t="shared" si="10"/>
        <v/>
      </c>
      <c r="D84" s="33" t="str">
        <f t="shared" si="11"/>
        <v/>
      </c>
      <c r="E84" s="33" t="str">
        <f t="shared" si="12"/>
        <v/>
      </c>
      <c r="F84" s="33" t="str">
        <f t="shared" si="13"/>
        <v/>
      </c>
      <c r="G84" s="33" t="str">
        <f t="shared" si="14"/>
        <v/>
      </c>
      <c r="H84" s="33" t="str">
        <f t="shared" si="15"/>
        <v/>
      </c>
      <c r="I84" s="13"/>
      <c r="J84" s="13"/>
      <c r="K84" s="13"/>
      <c r="L84" s="13"/>
    </row>
    <row r="85" spans="1:12" x14ac:dyDescent="0.25">
      <c r="A85" s="13"/>
      <c r="B85" s="31" t="str">
        <f t="shared" si="9"/>
        <v/>
      </c>
      <c r="C85" s="32" t="str">
        <f t="shared" si="10"/>
        <v/>
      </c>
      <c r="D85" s="33" t="str">
        <f t="shared" si="11"/>
        <v/>
      </c>
      <c r="E85" s="33" t="str">
        <f t="shared" si="12"/>
        <v/>
      </c>
      <c r="F85" s="33" t="str">
        <f t="shared" si="13"/>
        <v/>
      </c>
      <c r="G85" s="33" t="str">
        <f t="shared" si="14"/>
        <v/>
      </c>
      <c r="H85" s="33" t="str">
        <f t="shared" si="15"/>
        <v/>
      </c>
      <c r="I85" s="13"/>
      <c r="J85" s="13"/>
      <c r="K85" s="13"/>
      <c r="L85" s="13"/>
    </row>
    <row r="86" spans="1:12" x14ac:dyDescent="0.25">
      <c r="A86" s="13"/>
      <c r="B86" s="31" t="str">
        <f t="shared" si="9"/>
        <v/>
      </c>
      <c r="C86" s="32" t="str">
        <f t="shared" si="10"/>
        <v/>
      </c>
      <c r="D86" s="33" t="str">
        <f t="shared" si="11"/>
        <v/>
      </c>
      <c r="E86" s="33" t="str">
        <f t="shared" si="12"/>
        <v/>
      </c>
      <c r="F86" s="33" t="str">
        <f t="shared" si="13"/>
        <v/>
      </c>
      <c r="G86" s="33" t="str">
        <f t="shared" si="14"/>
        <v/>
      </c>
      <c r="H86" s="33" t="str">
        <f t="shared" si="15"/>
        <v/>
      </c>
      <c r="I86" s="13"/>
      <c r="J86" s="13"/>
      <c r="K86" s="13"/>
      <c r="L86" s="13"/>
    </row>
    <row r="87" spans="1:12" x14ac:dyDescent="0.25">
      <c r="A87" s="13"/>
      <c r="B87" s="31" t="str">
        <f t="shared" si="9"/>
        <v/>
      </c>
      <c r="C87" s="32" t="str">
        <f t="shared" si="10"/>
        <v/>
      </c>
      <c r="D87" s="33" t="str">
        <f t="shared" si="11"/>
        <v/>
      </c>
      <c r="E87" s="33" t="str">
        <f t="shared" si="12"/>
        <v/>
      </c>
      <c r="F87" s="33" t="str">
        <f t="shared" si="13"/>
        <v/>
      </c>
      <c r="G87" s="33" t="str">
        <f t="shared" si="14"/>
        <v/>
      </c>
      <c r="H87" s="33" t="str">
        <f t="shared" si="15"/>
        <v/>
      </c>
      <c r="I87" s="13"/>
      <c r="J87" s="13"/>
      <c r="K87" s="13"/>
      <c r="L87" s="13"/>
    </row>
    <row r="88" spans="1:12" x14ac:dyDescent="0.25">
      <c r="A88" s="13"/>
      <c r="B88" s="31" t="str">
        <f t="shared" si="9"/>
        <v/>
      </c>
      <c r="C88" s="32" t="str">
        <f t="shared" si="10"/>
        <v/>
      </c>
      <c r="D88" s="33" t="str">
        <f t="shared" si="11"/>
        <v/>
      </c>
      <c r="E88" s="33" t="str">
        <f t="shared" si="12"/>
        <v/>
      </c>
      <c r="F88" s="33" t="str">
        <f t="shared" si="13"/>
        <v/>
      </c>
      <c r="G88" s="33" t="str">
        <f t="shared" si="14"/>
        <v/>
      </c>
      <c r="H88" s="33" t="str">
        <f t="shared" si="15"/>
        <v/>
      </c>
      <c r="I88" s="13"/>
      <c r="J88" s="13"/>
      <c r="K88" s="13"/>
      <c r="L88" s="13"/>
    </row>
    <row r="89" spans="1:12" x14ac:dyDescent="0.25">
      <c r="A89" s="13"/>
      <c r="B89" s="31" t="str">
        <f t="shared" si="9"/>
        <v/>
      </c>
      <c r="C89" s="32" t="str">
        <f t="shared" si="10"/>
        <v/>
      </c>
      <c r="D89" s="33" t="str">
        <f t="shared" si="11"/>
        <v/>
      </c>
      <c r="E89" s="33" t="str">
        <f t="shared" si="12"/>
        <v/>
      </c>
      <c r="F89" s="33" t="str">
        <f t="shared" si="13"/>
        <v/>
      </c>
      <c r="G89" s="33" t="str">
        <f t="shared" si="14"/>
        <v/>
      </c>
      <c r="H89" s="33" t="str">
        <f t="shared" si="15"/>
        <v/>
      </c>
      <c r="I89" s="13"/>
      <c r="J89" s="13"/>
      <c r="K89" s="13"/>
      <c r="L89" s="13"/>
    </row>
    <row r="90" spans="1:12" x14ac:dyDescent="0.25">
      <c r="A90" s="13"/>
      <c r="B90" s="31" t="str">
        <f t="shared" si="9"/>
        <v/>
      </c>
      <c r="C90" s="32" t="str">
        <f t="shared" si="10"/>
        <v/>
      </c>
      <c r="D90" s="33" t="str">
        <f t="shared" si="11"/>
        <v/>
      </c>
      <c r="E90" s="33" t="str">
        <f t="shared" si="12"/>
        <v/>
      </c>
      <c r="F90" s="33" t="str">
        <f t="shared" si="13"/>
        <v/>
      </c>
      <c r="G90" s="33" t="str">
        <f t="shared" si="14"/>
        <v/>
      </c>
      <c r="H90" s="33" t="str">
        <f t="shared" si="15"/>
        <v/>
      </c>
      <c r="I90" s="13"/>
      <c r="J90" s="13"/>
      <c r="K90" s="13"/>
      <c r="L90" s="13"/>
    </row>
    <row r="91" spans="1:12" x14ac:dyDescent="0.25">
      <c r="A91" s="13"/>
      <c r="B91" s="31" t="str">
        <f t="shared" si="9"/>
        <v/>
      </c>
      <c r="C91" s="32" t="str">
        <f t="shared" si="10"/>
        <v/>
      </c>
      <c r="D91" s="33" t="str">
        <f t="shared" si="11"/>
        <v/>
      </c>
      <c r="E91" s="33" t="str">
        <f t="shared" si="12"/>
        <v/>
      </c>
      <c r="F91" s="33" t="str">
        <f t="shared" si="13"/>
        <v/>
      </c>
      <c r="G91" s="33" t="str">
        <f t="shared" si="14"/>
        <v/>
      </c>
      <c r="H91" s="33" t="str">
        <f t="shared" si="15"/>
        <v/>
      </c>
      <c r="I91" s="13"/>
      <c r="J91" s="13"/>
      <c r="K91" s="13"/>
      <c r="L91" s="13"/>
    </row>
    <row r="92" spans="1:12" x14ac:dyDescent="0.25">
      <c r="A92" s="13"/>
      <c r="B92" s="31" t="str">
        <f t="shared" si="9"/>
        <v/>
      </c>
      <c r="C92" s="32" t="str">
        <f t="shared" si="10"/>
        <v/>
      </c>
      <c r="D92" s="33" t="str">
        <f t="shared" si="11"/>
        <v/>
      </c>
      <c r="E92" s="33" t="str">
        <f t="shared" si="12"/>
        <v/>
      </c>
      <c r="F92" s="33" t="str">
        <f t="shared" si="13"/>
        <v/>
      </c>
      <c r="G92" s="33" t="str">
        <f t="shared" si="14"/>
        <v/>
      </c>
      <c r="H92" s="33" t="str">
        <f t="shared" si="15"/>
        <v/>
      </c>
      <c r="I92" s="13"/>
      <c r="J92" s="13"/>
      <c r="K92" s="13"/>
      <c r="L92" s="13"/>
    </row>
    <row r="93" spans="1:12" x14ac:dyDescent="0.25">
      <c r="A93" s="13"/>
      <c r="B93" s="31" t="str">
        <f t="shared" si="9"/>
        <v/>
      </c>
      <c r="C93" s="32" t="str">
        <f t="shared" si="10"/>
        <v/>
      </c>
      <c r="D93" s="33" t="str">
        <f t="shared" si="11"/>
        <v/>
      </c>
      <c r="E93" s="33" t="str">
        <f t="shared" si="12"/>
        <v/>
      </c>
      <c r="F93" s="33" t="str">
        <f t="shared" si="13"/>
        <v/>
      </c>
      <c r="G93" s="33" t="str">
        <f t="shared" si="14"/>
        <v/>
      </c>
      <c r="H93" s="33" t="str">
        <f t="shared" si="15"/>
        <v/>
      </c>
      <c r="I93" s="13"/>
      <c r="J93" s="13"/>
      <c r="K93" s="13"/>
      <c r="L93" s="13"/>
    </row>
    <row r="94" spans="1:12" x14ac:dyDescent="0.25">
      <c r="A94" s="13"/>
      <c r="B94" s="31" t="str">
        <f t="shared" si="9"/>
        <v/>
      </c>
      <c r="C94" s="32" t="str">
        <f t="shared" si="10"/>
        <v/>
      </c>
      <c r="D94" s="33" t="str">
        <f t="shared" si="11"/>
        <v/>
      </c>
      <c r="E94" s="33" t="str">
        <f t="shared" si="12"/>
        <v/>
      </c>
      <c r="F94" s="33" t="str">
        <f t="shared" si="13"/>
        <v/>
      </c>
      <c r="G94" s="33" t="str">
        <f t="shared" si="14"/>
        <v/>
      </c>
      <c r="H94" s="33" t="str">
        <f t="shared" si="15"/>
        <v/>
      </c>
      <c r="I94" s="13"/>
      <c r="J94" s="13"/>
      <c r="K94" s="13"/>
      <c r="L94" s="13"/>
    </row>
    <row r="95" spans="1:12" x14ac:dyDescent="0.25">
      <c r="A95" s="13"/>
      <c r="B95" s="31" t="str">
        <f t="shared" si="9"/>
        <v/>
      </c>
      <c r="C95" s="32" t="str">
        <f t="shared" si="10"/>
        <v/>
      </c>
      <c r="D95" s="33" t="str">
        <f t="shared" si="11"/>
        <v/>
      </c>
      <c r="E95" s="33" t="str">
        <f t="shared" si="12"/>
        <v/>
      </c>
      <c r="F95" s="33" t="str">
        <f t="shared" si="13"/>
        <v/>
      </c>
      <c r="G95" s="33" t="str">
        <f t="shared" si="14"/>
        <v/>
      </c>
      <c r="H95" s="33" t="str">
        <f t="shared" si="15"/>
        <v/>
      </c>
      <c r="I95" s="13"/>
      <c r="J95" s="13"/>
      <c r="K95" s="13"/>
      <c r="L95" s="13"/>
    </row>
    <row r="96" spans="1:12" x14ac:dyDescent="0.25">
      <c r="A96" s="13"/>
      <c r="B96" s="31" t="str">
        <f t="shared" si="9"/>
        <v/>
      </c>
      <c r="C96" s="32" t="str">
        <f t="shared" si="10"/>
        <v/>
      </c>
      <c r="D96" s="33" t="str">
        <f t="shared" si="11"/>
        <v/>
      </c>
      <c r="E96" s="33" t="str">
        <f t="shared" si="12"/>
        <v/>
      </c>
      <c r="F96" s="33" t="str">
        <f t="shared" si="13"/>
        <v/>
      </c>
      <c r="G96" s="33" t="str">
        <f t="shared" si="14"/>
        <v/>
      </c>
      <c r="H96" s="33" t="str">
        <f t="shared" si="15"/>
        <v/>
      </c>
      <c r="I96" s="13"/>
      <c r="J96" s="13"/>
      <c r="K96" s="13"/>
      <c r="L96" s="13"/>
    </row>
    <row r="97" spans="1:12" x14ac:dyDescent="0.25">
      <c r="A97" s="13"/>
      <c r="B97" s="31" t="str">
        <f t="shared" si="9"/>
        <v/>
      </c>
      <c r="C97" s="32" t="str">
        <f t="shared" si="10"/>
        <v/>
      </c>
      <c r="D97" s="33" t="str">
        <f t="shared" si="11"/>
        <v/>
      </c>
      <c r="E97" s="33" t="str">
        <f t="shared" si="12"/>
        <v/>
      </c>
      <c r="F97" s="33" t="str">
        <f t="shared" si="13"/>
        <v/>
      </c>
      <c r="G97" s="33" t="str">
        <f t="shared" si="14"/>
        <v/>
      </c>
      <c r="H97" s="33" t="str">
        <f t="shared" si="15"/>
        <v/>
      </c>
      <c r="I97" s="13"/>
      <c r="J97" s="13"/>
      <c r="K97" s="13"/>
      <c r="L97" s="13"/>
    </row>
    <row r="98" spans="1:12" x14ac:dyDescent="0.25">
      <c r="A98" s="13"/>
      <c r="B98" s="31" t="str">
        <f t="shared" si="9"/>
        <v/>
      </c>
      <c r="C98" s="32" t="str">
        <f t="shared" si="10"/>
        <v/>
      </c>
      <c r="D98" s="33" t="str">
        <f t="shared" si="11"/>
        <v/>
      </c>
      <c r="E98" s="33" t="str">
        <f t="shared" si="12"/>
        <v/>
      </c>
      <c r="F98" s="33" t="str">
        <f t="shared" si="13"/>
        <v/>
      </c>
      <c r="G98" s="33" t="str">
        <f t="shared" si="14"/>
        <v/>
      </c>
      <c r="H98" s="33" t="str">
        <f t="shared" si="15"/>
        <v/>
      </c>
      <c r="I98" s="13"/>
      <c r="J98" s="13"/>
      <c r="K98" s="13"/>
      <c r="L98" s="13"/>
    </row>
    <row r="99" spans="1:12" x14ac:dyDescent="0.25">
      <c r="A99" s="13"/>
      <c r="B99" s="31" t="str">
        <f t="shared" si="9"/>
        <v/>
      </c>
      <c r="C99" s="32" t="str">
        <f t="shared" si="10"/>
        <v/>
      </c>
      <c r="D99" s="33" t="str">
        <f t="shared" si="11"/>
        <v/>
      </c>
      <c r="E99" s="33" t="str">
        <f t="shared" si="12"/>
        <v/>
      </c>
      <c r="F99" s="33" t="str">
        <f t="shared" si="13"/>
        <v/>
      </c>
      <c r="G99" s="33" t="str">
        <f t="shared" si="14"/>
        <v/>
      </c>
      <c r="H99" s="33" t="str">
        <f t="shared" si="15"/>
        <v/>
      </c>
      <c r="I99" s="13"/>
      <c r="J99" s="13"/>
      <c r="K99" s="13"/>
      <c r="L99" s="13"/>
    </row>
    <row r="100" spans="1:12" x14ac:dyDescent="0.25">
      <c r="A100" s="13"/>
      <c r="B100" s="31" t="str">
        <f t="shared" si="9"/>
        <v/>
      </c>
      <c r="C100" s="32" t="str">
        <f t="shared" si="10"/>
        <v/>
      </c>
      <c r="D100" s="33" t="str">
        <f t="shared" si="11"/>
        <v/>
      </c>
      <c r="E100" s="33" t="str">
        <f t="shared" si="12"/>
        <v/>
      </c>
      <c r="F100" s="33" t="str">
        <f t="shared" si="13"/>
        <v/>
      </c>
      <c r="G100" s="33" t="str">
        <f t="shared" si="14"/>
        <v/>
      </c>
      <c r="H100" s="33" t="str">
        <f t="shared" si="15"/>
        <v/>
      </c>
      <c r="I100" s="13"/>
      <c r="J100" s="13"/>
      <c r="K100" s="13"/>
      <c r="L100" s="13"/>
    </row>
    <row r="101" spans="1:12" x14ac:dyDescent="0.25">
      <c r="A101" s="13"/>
      <c r="B101" s="31" t="str">
        <f t="shared" si="9"/>
        <v/>
      </c>
      <c r="C101" s="32" t="str">
        <f t="shared" si="10"/>
        <v/>
      </c>
      <c r="D101" s="33" t="str">
        <f t="shared" si="11"/>
        <v/>
      </c>
      <c r="E101" s="33" t="str">
        <f t="shared" si="12"/>
        <v/>
      </c>
      <c r="F101" s="33" t="str">
        <f t="shared" si="13"/>
        <v/>
      </c>
      <c r="G101" s="33" t="str">
        <f t="shared" si="14"/>
        <v/>
      </c>
      <c r="H101" s="33" t="str">
        <f t="shared" si="15"/>
        <v/>
      </c>
      <c r="I101" s="13"/>
      <c r="J101" s="13"/>
      <c r="K101" s="13"/>
      <c r="L101" s="13"/>
    </row>
    <row r="102" spans="1:12" x14ac:dyDescent="0.25">
      <c r="A102" s="13"/>
      <c r="B102" s="31" t="str">
        <f t="shared" si="9"/>
        <v/>
      </c>
      <c r="C102" s="32" t="str">
        <f t="shared" si="10"/>
        <v/>
      </c>
      <c r="D102" s="33" t="str">
        <f t="shared" si="11"/>
        <v/>
      </c>
      <c r="E102" s="33" t="str">
        <f t="shared" si="12"/>
        <v/>
      </c>
      <c r="F102" s="33" t="str">
        <f t="shared" si="13"/>
        <v/>
      </c>
      <c r="G102" s="33" t="str">
        <f t="shared" si="14"/>
        <v/>
      </c>
      <c r="H102" s="33" t="str">
        <f t="shared" si="15"/>
        <v/>
      </c>
      <c r="I102" s="13"/>
      <c r="J102" s="13"/>
      <c r="K102" s="13"/>
      <c r="L102" s="13"/>
    </row>
    <row r="103" spans="1:12" x14ac:dyDescent="0.25">
      <c r="A103" s="13"/>
      <c r="B103" s="31" t="str">
        <f t="shared" si="9"/>
        <v/>
      </c>
      <c r="C103" s="32" t="str">
        <f t="shared" si="10"/>
        <v/>
      </c>
      <c r="D103" s="33" t="str">
        <f t="shared" si="11"/>
        <v/>
      </c>
      <c r="E103" s="33" t="str">
        <f t="shared" si="12"/>
        <v/>
      </c>
      <c r="F103" s="33" t="str">
        <f t="shared" si="13"/>
        <v/>
      </c>
      <c r="G103" s="33" t="str">
        <f t="shared" si="14"/>
        <v/>
      </c>
      <c r="H103" s="33" t="str">
        <f t="shared" si="15"/>
        <v/>
      </c>
      <c r="I103" s="13"/>
      <c r="J103" s="13"/>
      <c r="K103" s="13"/>
      <c r="L103" s="13"/>
    </row>
    <row r="104" spans="1:12" x14ac:dyDescent="0.25">
      <c r="A104" s="13"/>
      <c r="B104" s="31" t="str">
        <f t="shared" si="9"/>
        <v/>
      </c>
      <c r="C104" s="32" t="str">
        <f t="shared" si="10"/>
        <v/>
      </c>
      <c r="D104" s="33" t="str">
        <f t="shared" si="11"/>
        <v/>
      </c>
      <c r="E104" s="33" t="str">
        <f t="shared" si="12"/>
        <v/>
      </c>
      <c r="F104" s="33" t="str">
        <f t="shared" si="13"/>
        <v/>
      </c>
      <c r="G104" s="33" t="str">
        <f t="shared" si="14"/>
        <v/>
      </c>
      <c r="H104" s="33" t="str">
        <f t="shared" si="15"/>
        <v/>
      </c>
      <c r="I104" s="13"/>
      <c r="J104" s="13"/>
      <c r="K104" s="13"/>
      <c r="L104" s="13"/>
    </row>
    <row r="105" spans="1:12" x14ac:dyDescent="0.25">
      <c r="A105" s="13"/>
      <c r="B105" s="31" t="str">
        <f t="shared" si="9"/>
        <v/>
      </c>
      <c r="C105" s="32" t="str">
        <f t="shared" si="10"/>
        <v/>
      </c>
      <c r="D105" s="33" t="str">
        <f t="shared" si="11"/>
        <v/>
      </c>
      <c r="E105" s="33" t="str">
        <f t="shared" si="12"/>
        <v/>
      </c>
      <c r="F105" s="33" t="str">
        <f t="shared" si="13"/>
        <v/>
      </c>
      <c r="G105" s="33" t="str">
        <f t="shared" si="14"/>
        <v/>
      </c>
      <c r="H105" s="33" t="str">
        <f t="shared" si="15"/>
        <v/>
      </c>
      <c r="I105" s="13"/>
      <c r="J105" s="13"/>
      <c r="K105" s="13"/>
      <c r="L105" s="13"/>
    </row>
    <row r="106" spans="1:12" x14ac:dyDescent="0.25">
      <c r="A106" s="13"/>
      <c r="B106" s="31" t="str">
        <f t="shared" si="9"/>
        <v/>
      </c>
      <c r="C106" s="32" t="str">
        <f t="shared" si="10"/>
        <v/>
      </c>
      <c r="D106" s="33" t="str">
        <f t="shared" si="11"/>
        <v/>
      </c>
      <c r="E106" s="33" t="str">
        <f t="shared" si="12"/>
        <v/>
      </c>
      <c r="F106" s="33" t="str">
        <f t="shared" si="13"/>
        <v/>
      </c>
      <c r="G106" s="33" t="str">
        <f t="shared" si="14"/>
        <v/>
      </c>
      <c r="H106" s="33" t="str">
        <f t="shared" si="15"/>
        <v/>
      </c>
      <c r="I106" s="13"/>
      <c r="J106" s="13"/>
      <c r="K106" s="13"/>
      <c r="L106" s="13"/>
    </row>
    <row r="107" spans="1:12" x14ac:dyDescent="0.25">
      <c r="A107" s="13"/>
      <c r="B107" s="31" t="str">
        <f t="shared" si="9"/>
        <v/>
      </c>
      <c r="C107" s="32" t="str">
        <f t="shared" si="10"/>
        <v/>
      </c>
      <c r="D107" s="33" t="str">
        <f t="shared" si="11"/>
        <v/>
      </c>
      <c r="E107" s="33" t="str">
        <f t="shared" si="12"/>
        <v/>
      </c>
      <c r="F107" s="33" t="str">
        <f t="shared" si="13"/>
        <v/>
      </c>
      <c r="G107" s="33" t="str">
        <f t="shared" si="14"/>
        <v/>
      </c>
      <c r="H107" s="33" t="str">
        <f t="shared" si="15"/>
        <v/>
      </c>
      <c r="I107" s="13"/>
      <c r="J107" s="13"/>
      <c r="K107" s="13"/>
      <c r="L107" s="13"/>
    </row>
    <row r="108" spans="1:12" x14ac:dyDescent="0.25">
      <c r="A108" s="13"/>
      <c r="B108" s="31" t="str">
        <f t="shared" si="9"/>
        <v/>
      </c>
      <c r="C108" s="32" t="str">
        <f t="shared" si="10"/>
        <v/>
      </c>
      <c r="D108" s="33" t="str">
        <f t="shared" si="11"/>
        <v/>
      </c>
      <c r="E108" s="33" t="str">
        <f t="shared" si="12"/>
        <v/>
      </c>
      <c r="F108" s="33" t="str">
        <f t="shared" si="13"/>
        <v/>
      </c>
      <c r="G108" s="33" t="str">
        <f t="shared" si="14"/>
        <v/>
      </c>
      <c r="H108" s="33" t="str">
        <f t="shared" si="15"/>
        <v/>
      </c>
      <c r="I108" s="13"/>
      <c r="J108" s="13"/>
      <c r="K108" s="13"/>
      <c r="L108" s="13"/>
    </row>
    <row r="109" spans="1:12" x14ac:dyDescent="0.25">
      <c r="A109" s="13"/>
      <c r="B109" s="31" t="str">
        <f t="shared" si="9"/>
        <v/>
      </c>
      <c r="C109" s="32" t="str">
        <f t="shared" si="10"/>
        <v/>
      </c>
      <c r="D109" s="33" t="str">
        <f t="shared" si="11"/>
        <v/>
      </c>
      <c r="E109" s="33" t="str">
        <f t="shared" si="12"/>
        <v/>
      </c>
      <c r="F109" s="33" t="str">
        <f t="shared" si="13"/>
        <v/>
      </c>
      <c r="G109" s="33" t="str">
        <f t="shared" si="14"/>
        <v/>
      </c>
      <c r="H109" s="33" t="str">
        <f t="shared" si="15"/>
        <v/>
      </c>
      <c r="I109" s="13"/>
      <c r="J109" s="13"/>
      <c r="K109" s="13"/>
      <c r="L109" s="13"/>
    </row>
    <row r="110" spans="1:12" x14ac:dyDescent="0.25">
      <c r="A110" s="13"/>
      <c r="B110" s="31" t="str">
        <f t="shared" si="9"/>
        <v/>
      </c>
      <c r="C110" s="32" t="str">
        <f t="shared" si="10"/>
        <v/>
      </c>
      <c r="D110" s="33" t="str">
        <f t="shared" si="11"/>
        <v/>
      </c>
      <c r="E110" s="33" t="str">
        <f t="shared" si="12"/>
        <v/>
      </c>
      <c r="F110" s="33" t="str">
        <f t="shared" si="13"/>
        <v/>
      </c>
      <c r="G110" s="33" t="str">
        <f t="shared" si="14"/>
        <v/>
      </c>
      <c r="H110" s="33" t="str">
        <f t="shared" si="15"/>
        <v/>
      </c>
      <c r="I110" s="13"/>
      <c r="J110" s="13"/>
      <c r="K110" s="13"/>
      <c r="L110" s="13"/>
    </row>
    <row r="111" spans="1:12" x14ac:dyDescent="0.25">
      <c r="A111" s="13"/>
      <c r="B111" s="31" t="str">
        <f t="shared" si="9"/>
        <v/>
      </c>
      <c r="C111" s="32" t="str">
        <f t="shared" si="10"/>
        <v/>
      </c>
      <c r="D111" s="33" t="str">
        <f t="shared" si="11"/>
        <v/>
      </c>
      <c r="E111" s="33" t="str">
        <f t="shared" si="12"/>
        <v/>
      </c>
      <c r="F111" s="33" t="str">
        <f t="shared" si="13"/>
        <v/>
      </c>
      <c r="G111" s="33" t="str">
        <f t="shared" si="14"/>
        <v/>
      </c>
      <c r="H111" s="33" t="str">
        <f t="shared" si="15"/>
        <v/>
      </c>
      <c r="I111" s="13"/>
      <c r="J111" s="13"/>
      <c r="K111" s="13"/>
      <c r="L111" s="13"/>
    </row>
    <row r="112" spans="1:12" x14ac:dyDescent="0.25">
      <c r="A112" s="13"/>
      <c r="B112" s="31" t="str">
        <f t="shared" si="9"/>
        <v/>
      </c>
      <c r="C112" s="32" t="str">
        <f t="shared" si="10"/>
        <v/>
      </c>
      <c r="D112" s="33" t="str">
        <f t="shared" si="11"/>
        <v/>
      </c>
      <c r="E112" s="33" t="str">
        <f t="shared" si="12"/>
        <v/>
      </c>
      <c r="F112" s="33" t="str">
        <f t="shared" si="13"/>
        <v/>
      </c>
      <c r="G112" s="33" t="str">
        <f t="shared" si="14"/>
        <v/>
      </c>
      <c r="H112" s="33" t="str">
        <f t="shared" si="15"/>
        <v/>
      </c>
      <c r="I112" s="13"/>
      <c r="J112" s="13"/>
      <c r="K112" s="13"/>
      <c r="L112" s="13"/>
    </row>
    <row r="113" spans="1:12" x14ac:dyDescent="0.25">
      <c r="A113" s="13"/>
      <c r="B113" s="31" t="str">
        <f t="shared" si="9"/>
        <v/>
      </c>
      <c r="C113" s="32" t="str">
        <f t="shared" si="10"/>
        <v/>
      </c>
      <c r="D113" s="33" t="str">
        <f t="shared" si="11"/>
        <v/>
      </c>
      <c r="E113" s="33" t="str">
        <f t="shared" si="12"/>
        <v/>
      </c>
      <c r="F113" s="33" t="str">
        <f t="shared" si="13"/>
        <v/>
      </c>
      <c r="G113" s="33" t="str">
        <f t="shared" si="14"/>
        <v/>
      </c>
      <c r="H113" s="33" t="str">
        <f t="shared" si="15"/>
        <v/>
      </c>
      <c r="I113" s="13"/>
      <c r="J113" s="13"/>
      <c r="K113" s="13"/>
      <c r="L113" s="13"/>
    </row>
    <row r="114" spans="1:12" x14ac:dyDescent="0.25">
      <c r="A114" s="13"/>
      <c r="B114" s="31" t="str">
        <f t="shared" si="9"/>
        <v/>
      </c>
      <c r="C114" s="32" t="str">
        <f t="shared" si="10"/>
        <v/>
      </c>
      <c r="D114" s="33" t="str">
        <f t="shared" si="11"/>
        <v/>
      </c>
      <c r="E114" s="33" t="str">
        <f t="shared" si="12"/>
        <v/>
      </c>
      <c r="F114" s="33" t="str">
        <f t="shared" si="13"/>
        <v/>
      </c>
      <c r="G114" s="33" t="str">
        <f t="shared" si="14"/>
        <v/>
      </c>
      <c r="H114" s="33" t="str">
        <f t="shared" si="15"/>
        <v/>
      </c>
      <c r="I114" s="13"/>
      <c r="J114" s="13"/>
      <c r="K114" s="13"/>
      <c r="L114" s="13"/>
    </row>
    <row r="115" spans="1:12" x14ac:dyDescent="0.25">
      <c r="A115" s="13"/>
      <c r="B115" s="31" t="str">
        <f t="shared" si="9"/>
        <v/>
      </c>
      <c r="C115" s="32" t="str">
        <f t="shared" si="10"/>
        <v/>
      </c>
      <c r="D115" s="33" t="str">
        <f t="shared" si="11"/>
        <v/>
      </c>
      <c r="E115" s="33" t="str">
        <f t="shared" si="12"/>
        <v/>
      </c>
      <c r="F115" s="33" t="str">
        <f t="shared" si="13"/>
        <v/>
      </c>
      <c r="G115" s="33" t="str">
        <f t="shared" si="14"/>
        <v/>
      </c>
      <c r="H115" s="33" t="str">
        <f t="shared" si="15"/>
        <v/>
      </c>
      <c r="I115" s="13"/>
      <c r="J115" s="13"/>
      <c r="K115" s="13"/>
      <c r="L115" s="13"/>
    </row>
    <row r="116" spans="1:12" x14ac:dyDescent="0.25">
      <c r="A116" s="13"/>
      <c r="B116" s="31" t="str">
        <f t="shared" si="9"/>
        <v/>
      </c>
      <c r="C116" s="32" t="str">
        <f t="shared" si="10"/>
        <v/>
      </c>
      <c r="D116" s="33" t="str">
        <f t="shared" si="11"/>
        <v/>
      </c>
      <c r="E116" s="33" t="str">
        <f t="shared" si="12"/>
        <v/>
      </c>
      <c r="F116" s="33" t="str">
        <f t="shared" si="13"/>
        <v/>
      </c>
      <c r="G116" s="33" t="str">
        <f t="shared" si="14"/>
        <v/>
      </c>
      <c r="H116" s="33" t="str">
        <f t="shared" si="15"/>
        <v/>
      </c>
      <c r="I116" s="13"/>
      <c r="J116" s="13"/>
      <c r="K116" s="13"/>
      <c r="L116" s="13"/>
    </row>
    <row r="117" spans="1:12" x14ac:dyDescent="0.25">
      <c r="A117" s="13"/>
      <c r="B117" s="31" t="str">
        <f t="shared" si="9"/>
        <v/>
      </c>
      <c r="C117" s="32" t="str">
        <f t="shared" si="10"/>
        <v/>
      </c>
      <c r="D117" s="33" t="str">
        <f t="shared" si="11"/>
        <v/>
      </c>
      <c r="E117" s="33" t="str">
        <f t="shared" si="12"/>
        <v/>
      </c>
      <c r="F117" s="33" t="str">
        <f t="shared" si="13"/>
        <v/>
      </c>
      <c r="G117" s="33" t="str">
        <f t="shared" si="14"/>
        <v/>
      </c>
      <c r="H117" s="33" t="str">
        <f t="shared" si="15"/>
        <v/>
      </c>
      <c r="I117" s="13"/>
      <c r="J117" s="13"/>
      <c r="K117" s="13"/>
      <c r="L117" s="13"/>
    </row>
    <row r="118" spans="1:12" x14ac:dyDescent="0.25">
      <c r="A118" s="13"/>
      <c r="B118" s="31" t="str">
        <f t="shared" si="9"/>
        <v/>
      </c>
      <c r="C118" s="32" t="str">
        <f t="shared" si="10"/>
        <v/>
      </c>
      <c r="D118" s="33" t="str">
        <f t="shared" si="11"/>
        <v/>
      </c>
      <c r="E118" s="33" t="str">
        <f t="shared" si="12"/>
        <v/>
      </c>
      <c r="F118" s="33" t="str">
        <f t="shared" si="13"/>
        <v/>
      </c>
      <c r="G118" s="33" t="str">
        <f t="shared" si="14"/>
        <v/>
      </c>
      <c r="H118" s="33" t="str">
        <f t="shared" si="15"/>
        <v/>
      </c>
      <c r="I118" s="13"/>
      <c r="J118" s="13"/>
      <c r="K118" s="13"/>
      <c r="L118" s="13"/>
    </row>
    <row r="119" spans="1:12" x14ac:dyDescent="0.25">
      <c r="A119" s="13"/>
      <c r="B119" s="31" t="str">
        <f t="shared" si="9"/>
        <v/>
      </c>
      <c r="C119" s="32" t="str">
        <f t="shared" si="10"/>
        <v/>
      </c>
      <c r="D119" s="33" t="str">
        <f t="shared" si="11"/>
        <v/>
      </c>
      <c r="E119" s="33" t="str">
        <f t="shared" si="12"/>
        <v/>
      </c>
      <c r="F119" s="33" t="str">
        <f t="shared" si="13"/>
        <v/>
      </c>
      <c r="G119" s="33" t="str">
        <f t="shared" si="14"/>
        <v/>
      </c>
      <c r="H119" s="33" t="str">
        <f t="shared" si="15"/>
        <v/>
      </c>
      <c r="I119" s="13"/>
      <c r="J119" s="13"/>
      <c r="K119" s="13"/>
      <c r="L119" s="13"/>
    </row>
    <row r="120" spans="1:12" x14ac:dyDescent="0.25">
      <c r="A120" s="13"/>
      <c r="B120" s="31" t="str">
        <f t="shared" si="9"/>
        <v/>
      </c>
      <c r="C120" s="32" t="str">
        <f t="shared" si="10"/>
        <v/>
      </c>
      <c r="D120" s="33" t="str">
        <f t="shared" si="11"/>
        <v/>
      </c>
      <c r="E120" s="33" t="str">
        <f t="shared" si="12"/>
        <v/>
      </c>
      <c r="F120" s="33" t="str">
        <f t="shared" si="13"/>
        <v/>
      </c>
      <c r="G120" s="33" t="str">
        <f t="shared" si="14"/>
        <v/>
      </c>
      <c r="H120" s="33" t="str">
        <f t="shared" si="15"/>
        <v/>
      </c>
      <c r="I120" s="13"/>
      <c r="J120" s="13"/>
      <c r="K120" s="13"/>
      <c r="L120" s="13"/>
    </row>
    <row r="121" spans="1:12" x14ac:dyDescent="0.25">
      <c r="A121" s="13"/>
      <c r="B121" s="31" t="str">
        <f t="shared" si="9"/>
        <v/>
      </c>
      <c r="C121" s="32" t="str">
        <f t="shared" si="10"/>
        <v/>
      </c>
      <c r="D121" s="33" t="str">
        <f t="shared" si="11"/>
        <v/>
      </c>
      <c r="E121" s="33" t="str">
        <f t="shared" si="12"/>
        <v/>
      </c>
      <c r="F121" s="33" t="str">
        <f t="shared" si="13"/>
        <v/>
      </c>
      <c r="G121" s="33" t="str">
        <f t="shared" si="14"/>
        <v/>
      </c>
      <c r="H121" s="33" t="str">
        <f t="shared" si="15"/>
        <v/>
      </c>
      <c r="I121" s="13"/>
      <c r="J121" s="13"/>
      <c r="K121" s="13"/>
      <c r="L121" s="13"/>
    </row>
    <row r="122" spans="1:12" x14ac:dyDescent="0.25">
      <c r="A122" s="13"/>
      <c r="B122" s="31" t="str">
        <f>IF(C122&lt;&gt;"",DATE(YEAR($C$10),MONTH($C$10)+(C122-1)*12/$C$11,DAY($C$10)),"")</f>
        <v/>
      </c>
      <c r="C122" s="32" t="str">
        <f>IF(ISERROR(IF($C$5-C121&gt;0,C121+1,"")),"",IF($C$5-C121&gt;0,C121+1,""))</f>
        <v/>
      </c>
      <c r="D122" s="33" t="str">
        <f>IF(C122&lt;&gt;"",$C$9,"")</f>
        <v/>
      </c>
      <c r="E122" s="33" t="str">
        <f>IF(C122&lt;&gt;"",ABS($C$7),"")</f>
        <v/>
      </c>
      <c r="F122" s="33" t="str">
        <f>IF(C122&lt;&gt;"",H121*$C$6/$C$11,"")</f>
        <v/>
      </c>
      <c r="G122" s="33" t="str">
        <f>IF(C122&lt;&gt;"",E122-F122,"")</f>
        <v/>
      </c>
      <c r="H122" s="33" t="str">
        <f>IF(C122&lt;&gt;"",H121-G122,"")</f>
        <v/>
      </c>
      <c r="I122" s="13"/>
      <c r="J122" s="13"/>
      <c r="K122" s="13"/>
      <c r="L122" s="13"/>
    </row>
    <row r="123" spans="1:12" x14ac:dyDescent="0.25">
      <c r="A123" s="13"/>
      <c r="B123" s="31" t="str">
        <f>IF(C123&lt;&gt;"",DATE(YEAR($C$10),MONTH($C$10)+(C123-1)*12/$C$11,DAY($C$10)),"")</f>
        <v/>
      </c>
      <c r="C123" s="32" t="str">
        <f>IF(ISERROR(IF($C$5-C122&gt;0,C122+1,"")),"",IF($C$5-C122&gt;0,C122+1,""))</f>
        <v/>
      </c>
      <c r="D123" s="33" t="str">
        <f>IF(C123&lt;&gt;"",$C$9,"")</f>
        <v/>
      </c>
      <c r="E123" s="33" t="str">
        <f>IF(C123&lt;&gt;"",ABS($C$7),"")</f>
        <v/>
      </c>
      <c r="F123" s="33" t="str">
        <f>IF(C123&lt;&gt;"",H122*$C$6/$C$11,"")</f>
        <v/>
      </c>
      <c r="G123" s="33" t="str">
        <f>IF(C123&lt;&gt;"",E123-F123,"")</f>
        <v/>
      </c>
      <c r="H123" s="33" t="str">
        <f>IF(C123&lt;&gt;"",H122-G123,"")</f>
        <v/>
      </c>
      <c r="I123" s="13"/>
      <c r="J123" s="13"/>
      <c r="K123" s="13"/>
      <c r="L123" s="13"/>
    </row>
    <row r="124" spans="1:12" x14ac:dyDescent="0.25">
      <c r="A124" s="13"/>
      <c r="B124" s="31" t="str">
        <f>IF(C124&lt;&gt;"",DATE(YEAR($C$10),MONTH($C$10)+(C124-1)*12/$C$11,DAY($C$10)),"")</f>
        <v/>
      </c>
      <c r="C124" s="32" t="str">
        <f>IF(ISERROR(IF($C$5-C123&gt;0,C123+1,"")),"",IF($C$5-C123&gt;0,C123+1,""))</f>
        <v/>
      </c>
      <c r="D124" s="33" t="str">
        <f>IF(C124&lt;&gt;"",$C$9,"")</f>
        <v/>
      </c>
      <c r="E124" s="33" t="str">
        <f>IF(C124&lt;&gt;"",ABS($C$7),"")</f>
        <v/>
      </c>
      <c r="F124" s="33" t="str">
        <f>IF(C124&lt;&gt;"",H123*$C$6/$C$11,"")</f>
        <v/>
      </c>
      <c r="G124" s="33" t="str">
        <f>IF(C124&lt;&gt;"",E124-F124,"")</f>
        <v/>
      </c>
      <c r="H124" s="33" t="str">
        <f>IF(C124&lt;&gt;"",H123-G124,"")</f>
        <v/>
      </c>
      <c r="I124" s="13"/>
      <c r="J124" s="13"/>
      <c r="K124" s="13"/>
      <c r="L124" s="13"/>
    </row>
    <row r="125" spans="1:12" x14ac:dyDescent="0.25">
      <c r="A125" s="13"/>
      <c r="B125" s="31" t="str">
        <f>IF(C125&lt;&gt;"",DATE(YEAR($C$10),MONTH($C$10)+(C125-1)*12/$C$11,DAY($C$10)),"")</f>
        <v/>
      </c>
      <c r="C125" s="32" t="str">
        <f>IF(ISERROR(IF($C$5-C124&gt;0,C124+1,"")),"",IF($C$5-C124&gt;0,C124+1,""))</f>
        <v/>
      </c>
      <c r="D125" s="33" t="str">
        <f>IF(C125&lt;&gt;"",$C$9,"")</f>
        <v/>
      </c>
      <c r="E125" s="33" t="str">
        <f>IF(C125&lt;&gt;"",ABS($C$7),"")</f>
        <v/>
      </c>
      <c r="F125" s="33" t="str">
        <f>IF(C125&lt;&gt;"",H124*$C$6/$C$11,"")</f>
        <v/>
      </c>
      <c r="G125" s="33" t="str">
        <f>IF(C125&lt;&gt;"",E125-F125,"")</f>
        <v/>
      </c>
      <c r="H125" s="33" t="str">
        <f>IF(C125&lt;&gt;"",H124-G125,"")</f>
        <v/>
      </c>
      <c r="I125" s="13"/>
      <c r="J125" s="13"/>
      <c r="K125" s="13"/>
      <c r="L125" s="13"/>
    </row>
    <row r="126" spans="1:12" x14ac:dyDescent="0.25">
      <c r="A126" s="13"/>
      <c r="B126" s="31" t="str">
        <f>IF(C126&lt;&gt;"",DATE(YEAR($C$10),MONTH($C$10)+(C126-1)*12/$C$11,DAY($C$10)),"")</f>
        <v/>
      </c>
      <c r="C126" s="32" t="str">
        <f>IF(ISERROR(IF($C$5-C125&gt;0,C125+1,"")),"",IF($C$5-C125&gt;0,C125+1,""))</f>
        <v/>
      </c>
      <c r="D126" s="33" t="str">
        <f>IF(C126&lt;&gt;"",$C$9,"")</f>
        <v/>
      </c>
      <c r="E126" s="33" t="str">
        <f>IF(C126&lt;&gt;"",ABS($C$7),"")</f>
        <v/>
      </c>
      <c r="F126" s="33" t="str">
        <f>IF(C126&lt;&gt;"",H125*$C$6/$C$11,"")</f>
        <v/>
      </c>
      <c r="G126" s="33" t="str">
        <f>IF(C126&lt;&gt;"",E126-F126,"")</f>
        <v/>
      </c>
      <c r="H126" s="33" t="str">
        <f>IF(C126&lt;&gt;"",H125-G126,"")</f>
        <v/>
      </c>
      <c r="I126" s="13"/>
      <c r="J126" s="13"/>
      <c r="K126" s="13"/>
      <c r="L126" s="13"/>
    </row>
    <row r="127" spans="1:12" x14ac:dyDescent="0.25">
      <c r="A127" s="13"/>
      <c r="B127" s="13"/>
      <c r="C127" s="17"/>
      <c r="D127" s="13"/>
      <c r="E127" s="13"/>
      <c r="F127" s="13"/>
      <c r="G127" s="13"/>
      <c r="H127" s="13"/>
      <c r="I127" s="13"/>
      <c r="J127" s="13"/>
      <c r="K127" s="13"/>
      <c r="L127" s="13"/>
    </row>
  </sheetData>
  <sheetProtection sheet="1" objects="1" scenarios="1"/>
  <mergeCells count="2">
    <mergeCell ref="B4:C4"/>
    <mergeCell ref="J6:L6"/>
  </mergeCells>
  <pageMargins left="0.25" right="0.25" top="0.75" bottom="0.75" header="0.3" footer="0.3"/>
  <pageSetup scale="56"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2C97-4838-428C-A3B9-661B1FFB72B6}">
  <sheetPr>
    <tabColor theme="4" tint="0.79998168889431442"/>
    <pageSetUpPr fitToPage="1"/>
  </sheetPr>
  <dimension ref="A1:P85"/>
  <sheetViews>
    <sheetView zoomScaleNormal="100" workbookViewId="0">
      <selection sqref="A1:E1"/>
    </sheetView>
  </sheetViews>
  <sheetFormatPr defaultRowHeight="14.25" x14ac:dyDescent="0.2"/>
  <cols>
    <col min="1" max="1" width="34.42578125" style="49" bestFit="1" customWidth="1"/>
    <col min="2" max="2" width="40.42578125" style="49" customWidth="1"/>
    <col min="3" max="3" width="3.28515625" style="49" customWidth="1"/>
    <col min="4" max="5" width="13.85546875" style="49" customWidth="1"/>
    <col min="6" max="6" width="3.140625" style="49" customWidth="1"/>
    <col min="7" max="7" width="12.7109375" style="49" customWidth="1"/>
    <col min="8" max="8" width="29.28515625" style="49" customWidth="1"/>
    <col min="9" max="9" width="42.85546875" style="49" customWidth="1"/>
    <col min="10" max="10" width="3.28515625" style="49" customWidth="1"/>
    <col min="11" max="12" width="13.85546875" style="49" customWidth="1"/>
    <col min="13" max="13" width="15.7109375" style="49" customWidth="1"/>
    <col min="14" max="256" width="9.140625" style="49"/>
    <col min="257" max="257" width="20.7109375" style="49" customWidth="1"/>
    <col min="258" max="258" width="16.5703125" style="49" customWidth="1"/>
    <col min="259" max="259" width="40.42578125" style="49" customWidth="1"/>
    <col min="260" max="260" width="7.7109375" style="49" customWidth="1"/>
    <col min="261" max="261" width="20.7109375" style="49" customWidth="1"/>
    <col min="262" max="262" width="22" style="49" customWidth="1"/>
    <col min="263" max="263" width="8" style="49" customWidth="1"/>
    <col min="264" max="512" width="9.140625" style="49"/>
    <col min="513" max="513" width="20.7109375" style="49" customWidth="1"/>
    <col min="514" max="514" width="16.5703125" style="49" customWidth="1"/>
    <col min="515" max="515" width="40.42578125" style="49" customWidth="1"/>
    <col min="516" max="516" width="7.7109375" style="49" customWidth="1"/>
    <col min="517" max="517" width="20.7109375" style="49" customWidth="1"/>
    <col min="518" max="518" width="22" style="49" customWidth="1"/>
    <col min="519" max="519" width="8" style="49" customWidth="1"/>
    <col min="520" max="768" width="9.140625" style="49"/>
    <col min="769" max="769" width="20.7109375" style="49" customWidth="1"/>
    <col min="770" max="770" width="16.5703125" style="49" customWidth="1"/>
    <col min="771" max="771" width="40.42578125" style="49" customWidth="1"/>
    <col min="772" max="772" width="7.7109375" style="49" customWidth="1"/>
    <col min="773" max="773" width="20.7109375" style="49" customWidth="1"/>
    <col min="774" max="774" width="22" style="49" customWidth="1"/>
    <col min="775" max="775" width="8" style="49" customWidth="1"/>
    <col min="776" max="1024" width="9.140625" style="49"/>
    <col min="1025" max="1025" width="20.7109375" style="49" customWidth="1"/>
    <col min="1026" max="1026" width="16.5703125" style="49" customWidth="1"/>
    <col min="1027" max="1027" width="40.42578125" style="49" customWidth="1"/>
    <col min="1028" max="1028" width="7.7109375" style="49" customWidth="1"/>
    <col min="1029" max="1029" width="20.7109375" style="49" customWidth="1"/>
    <col min="1030" max="1030" width="22" style="49" customWidth="1"/>
    <col min="1031" max="1031" width="8" style="49" customWidth="1"/>
    <col min="1032" max="1280" width="9.140625" style="49"/>
    <col min="1281" max="1281" width="20.7109375" style="49" customWidth="1"/>
    <col min="1282" max="1282" width="16.5703125" style="49" customWidth="1"/>
    <col min="1283" max="1283" width="40.42578125" style="49" customWidth="1"/>
    <col min="1284" max="1284" width="7.7109375" style="49" customWidth="1"/>
    <col min="1285" max="1285" width="20.7109375" style="49" customWidth="1"/>
    <col min="1286" max="1286" width="22" style="49" customWidth="1"/>
    <col min="1287" max="1287" width="8" style="49" customWidth="1"/>
    <col min="1288" max="1536" width="9.140625" style="49"/>
    <col min="1537" max="1537" width="20.7109375" style="49" customWidth="1"/>
    <col min="1538" max="1538" width="16.5703125" style="49" customWidth="1"/>
    <col min="1539" max="1539" width="40.42578125" style="49" customWidth="1"/>
    <col min="1540" max="1540" width="7.7109375" style="49" customWidth="1"/>
    <col min="1541" max="1541" width="20.7109375" style="49" customWidth="1"/>
    <col min="1542" max="1542" width="22" style="49" customWidth="1"/>
    <col min="1543" max="1543" width="8" style="49" customWidth="1"/>
    <col min="1544" max="1792" width="9.140625" style="49"/>
    <col min="1793" max="1793" width="20.7109375" style="49" customWidth="1"/>
    <col min="1794" max="1794" width="16.5703125" style="49" customWidth="1"/>
    <col min="1795" max="1795" width="40.42578125" style="49" customWidth="1"/>
    <col min="1796" max="1796" width="7.7109375" style="49" customWidth="1"/>
    <col min="1797" max="1797" width="20.7109375" style="49" customWidth="1"/>
    <col min="1798" max="1798" width="22" style="49" customWidth="1"/>
    <col min="1799" max="1799" width="8" style="49" customWidth="1"/>
    <col min="1800" max="2048" width="9.140625" style="49"/>
    <col min="2049" max="2049" width="20.7109375" style="49" customWidth="1"/>
    <col min="2050" max="2050" width="16.5703125" style="49" customWidth="1"/>
    <col min="2051" max="2051" width="40.42578125" style="49" customWidth="1"/>
    <col min="2052" max="2052" width="7.7109375" style="49" customWidth="1"/>
    <col min="2053" max="2053" width="20.7109375" style="49" customWidth="1"/>
    <col min="2054" max="2054" width="22" style="49" customWidth="1"/>
    <col min="2055" max="2055" width="8" style="49" customWidth="1"/>
    <col min="2056" max="2304" width="9.140625" style="49"/>
    <col min="2305" max="2305" width="20.7109375" style="49" customWidth="1"/>
    <col min="2306" max="2306" width="16.5703125" style="49" customWidth="1"/>
    <col min="2307" max="2307" width="40.42578125" style="49" customWidth="1"/>
    <col min="2308" max="2308" width="7.7109375" style="49" customWidth="1"/>
    <col min="2309" max="2309" width="20.7109375" style="49" customWidth="1"/>
    <col min="2310" max="2310" width="22" style="49" customWidth="1"/>
    <col min="2311" max="2311" width="8" style="49" customWidth="1"/>
    <col min="2312" max="2560" width="9.140625" style="49"/>
    <col min="2561" max="2561" width="20.7109375" style="49" customWidth="1"/>
    <col min="2562" max="2562" width="16.5703125" style="49" customWidth="1"/>
    <col min="2563" max="2563" width="40.42578125" style="49" customWidth="1"/>
    <col min="2564" max="2564" width="7.7109375" style="49" customWidth="1"/>
    <col min="2565" max="2565" width="20.7109375" style="49" customWidth="1"/>
    <col min="2566" max="2566" width="22" style="49" customWidth="1"/>
    <col min="2567" max="2567" width="8" style="49" customWidth="1"/>
    <col min="2568" max="2816" width="9.140625" style="49"/>
    <col min="2817" max="2817" width="20.7109375" style="49" customWidth="1"/>
    <col min="2818" max="2818" width="16.5703125" style="49" customWidth="1"/>
    <col min="2819" max="2819" width="40.42578125" style="49" customWidth="1"/>
    <col min="2820" max="2820" width="7.7109375" style="49" customWidth="1"/>
    <col min="2821" max="2821" width="20.7109375" style="49" customWidth="1"/>
    <col min="2822" max="2822" width="22" style="49" customWidth="1"/>
    <col min="2823" max="2823" width="8" style="49" customWidth="1"/>
    <col min="2824" max="3072" width="9.140625" style="49"/>
    <col min="3073" max="3073" width="20.7109375" style="49" customWidth="1"/>
    <col min="3074" max="3074" width="16.5703125" style="49" customWidth="1"/>
    <col min="3075" max="3075" width="40.42578125" style="49" customWidth="1"/>
    <col min="3076" max="3076" width="7.7109375" style="49" customWidth="1"/>
    <col min="3077" max="3077" width="20.7109375" style="49" customWidth="1"/>
    <col min="3078" max="3078" width="22" style="49" customWidth="1"/>
    <col min="3079" max="3079" width="8" style="49" customWidth="1"/>
    <col min="3080" max="3328" width="9.140625" style="49"/>
    <col min="3329" max="3329" width="20.7109375" style="49" customWidth="1"/>
    <col min="3330" max="3330" width="16.5703125" style="49" customWidth="1"/>
    <col min="3331" max="3331" width="40.42578125" style="49" customWidth="1"/>
    <col min="3332" max="3332" width="7.7109375" style="49" customWidth="1"/>
    <col min="3333" max="3333" width="20.7109375" style="49" customWidth="1"/>
    <col min="3334" max="3334" width="22" style="49" customWidth="1"/>
    <col min="3335" max="3335" width="8" style="49" customWidth="1"/>
    <col min="3336" max="3584" width="9.140625" style="49"/>
    <col min="3585" max="3585" width="20.7109375" style="49" customWidth="1"/>
    <col min="3586" max="3586" width="16.5703125" style="49" customWidth="1"/>
    <col min="3587" max="3587" width="40.42578125" style="49" customWidth="1"/>
    <col min="3588" max="3588" width="7.7109375" style="49" customWidth="1"/>
    <col min="3589" max="3589" width="20.7109375" style="49" customWidth="1"/>
    <col min="3590" max="3590" width="22" style="49" customWidth="1"/>
    <col min="3591" max="3591" width="8" style="49" customWidth="1"/>
    <col min="3592" max="3840" width="9.140625" style="49"/>
    <col min="3841" max="3841" width="20.7109375" style="49" customWidth="1"/>
    <col min="3842" max="3842" width="16.5703125" style="49" customWidth="1"/>
    <col min="3843" max="3843" width="40.42578125" style="49" customWidth="1"/>
    <col min="3844" max="3844" width="7.7109375" style="49" customWidth="1"/>
    <col min="3845" max="3845" width="20.7109375" style="49" customWidth="1"/>
    <col min="3846" max="3846" width="22" style="49" customWidth="1"/>
    <col min="3847" max="3847" width="8" style="49" customWidth="1"/>
    <col min="3848" max="4096" width="9.140625" style="49"/>
    <col min="4097" max="4097" width="20.7109375" style="49" customWidth="1"/>
    <col min="4098" max="4098" width="16.5703125" style="49" customWidth="1"/>
    <col min="4099" max="4099" width="40.42578125" style="49" customWidth="1"/>
    <col min="4100" max="4100" width="7.7109375" style="49" customWidth="1"/>
    <col min="4101" max="4101" width="20.7109375" style="49" customWidth="1"/>
    <col min="4102" max="4102" width="22" style="49" customWidth="1"/>
    <col min="4103" max="4103" width="8" style="49" customWidth="1"/>
    <col min="4104" max="4352" width="9.140625" style="49"/>
    <col min="4353" max="4353" width="20.7109375" style="49" customWidth="1"/>
    <col min="4354" max="4354" width="16.5703125" style="49" customWidth="1"/>
    <col min="4355" max="4355" width="40.42578125" style="49" customWidth="1"/>
    <col min="4356" max="4356" width="7.7109375" style="49" customWidth="1"/>
    <col min="4357" max="4357" width="20.7109375" style="49" customWidth="1"/>
    <col min="4358" max="4358" width="22" style="49" customWidth="1"/>
    <col min="4359" max="4359" width="8" style="49" customWidth="1"/>
    <col min="4360" max="4608" width="9.140625" style="49"/>
    <col min="4609" max="4609" width="20.7109375" style="49" customWidth="1"/>
    <col min="4610" max="4610" width="16.5703125" style="49" customWidth="1"/>
    <col min="4611" max="4611" width="40.42578125" style="49" customWidth="1"/>
    <col min="4612" max="4612" width="7.7109375" style="49" customWidth="1"/>
    <col min="4613" max="4613" width="20.7109375" style="49" customWidth="1"/>
    <col min="4614" max="4614" width="22" style="49" customWidth="1"/>
    <col min="4615" max="4615" width="8" style="49" customWidth="1"/>
    <col min="4616" max="4864" width="9.140625" style="49"/>
    <col min="4865" max="4865" width="20.7109375" style="49" customWidth="1"/>
    <col min="4866" max="4866" width="16.5703125" style="49" customWidth="1"/>
    <col min="4867" max="4867" width="40.42578125" style="49" customWidth="1"/>
    <col min="4868" max="4868" width="7.7109375" style="49" customWidth="1"/>
    <col min="4869" max="4869" width="20.7109375" style="49" customWidth="1"/>
    <col min="4870" max="4870" width="22" style="49" customWidth="1"/>
    <col min="4871" max="4871" width="8" style="49" customWidth="1"/>
    <col min="4872" max="5120" width="9.140625" style="49"/>
    <col min="5121" max="5121" width="20.7109375" style="49" customWidth="1"/>
    <col min="5122" max="5122" width="16.5703125" style="49" customWidth="1"/>
    <col min="5123" max="5123" width="40.42578125" style="49" customWidth="1"/>
    <col min="5124" max="5124" width="7.7109375" style="49" customWidth="1"/>
    <col min="5125" max="5125" width="20.7109375" style="49" customWidth="1"/>
    <col min="5126" max="5126" width="22" style="49" customWidth="1"/>
    <col min="5127" max="5127" width="8" style="49" customWidth="1"/>
    <col min="5128" max="5376" width="9.140625" style="49"/>
    <col min="5377" max="5377" width="20.7109375" style="49" customWidth="1"/>
    <col min="5378" max="5378" width="16.5703125" style="49" customWidth="1"/>
    <col min="5379" max="5379" width="40.42578125" style="49" customWidth="1"/>
    <col min="5380" max="5380" width="7.7109375" style="49" customWidth="1"/>
    <col min="5381" max="5381" width="20.7109375" style="49" customWidth="1"/>
    <col min="5382" max="5382" width="22" style="49" customWidth="1"/>
    <col min="5383" max="5383" width="8" style="49" customWidth="1"/>
    <col min="5384" max="5632" width="9.140625" style="49"/>
    <col min="5633" max="5633" width="20.7109375" style="49" customWidth="1"/>
    <col min="5634" max="5634" width="16.5703125" style="49" customWidth="1"/>
    <col min="5635" max="5635" width="40.42578125" style="49" customWidth="1"/>
    <col min="5636" max="5636" width="7.7109375" style="49" customWidth="1"/>
    <col min="5637" max="5637" width="20.7109375" style="49" customWidth="1"/>
    <col min="5638" max="5638" width="22" style="49" customWidth="1"/>
    <col min="5639" max="5639" width="8" style="49" customWidth="1"/>
    <col min="5640" max="5888" width="9.140625" style="49"/>
    <col min="5889" max="5889" width="20.7109375" style="49" customWidth="1"/>
    <col min="5890" max="5890" width="16.5703125" style="49" customWidth="1"/>
    <col min="5891" max="5891" width="40.42578125" style="49" customWidth="1"/>
    <col min="5892" max="5892" width="7.7109375" style="49" customWidth="1"/>
    <col min="5893" max="5893" width="20.7109375" style="49" customWidth="1"/>
    <col min="5894" max="5894" width="22" style="49" customWidth="1"/>
    <col min="5895" max="5895" width="8" style="49" customWidth="1"/>
    <col min="5896" max="6144" width="9.140625" style="49"/>
    <col min="6145" max="6145" width="20.7109375" style="49" customWidth="1"/>
    <col min="6146" max="6146" width="16.5703125" style="49" customWidth="1"/>
    <col min="6147" max="6147" width="40.42578125" style="49" customWidth="1"/>
    <col min="6148" max="6148" width="7.7109375" style="49" customWidth="1"/>
    <col min="6149" max="6149" width="20.7109375" style="49" customWidth="1"/>
    <col min="6150" max="6150" width="22" style="49" customWidth="1"/>
    <col min="6151" max="6151" width="8" style="49" customWidth="1"/>
    <col min="6152" max="6400" width="9.140625" style="49"/>
    <col min="6401" max="6401" width="20.7109375" style="49" customWidth="1"/>
    <col min="6402" max="6402" width="16.5703125" style="49" customWidth="1"/>
    <col min="6403" max="6403" width="40.42578125" style="49" customWidth="1"/>
    <col min="6404" max="6404" width="7.7109375" style="49" customWidth="1"/>
    <col min="6405" max="6405" width="20.7109375" style="49" customWidth="1"/>
    <col min="6406" max="6406" width="22" style="49" customWidth="1"/>
    <col min="6407" max="6407" width="8" style="49" customWidth="1"/>
    <col min="6408" max="6656" width="9.140625" style="49"/>
    <col min="6657" max="6657" width="20.7109375" style="49" customWidth="1"/>
    <col min="6658" max="6658" width="16.5703125" style="49" customWidth="1"/>
    <col min="6659" max="6659" width="40.42578125" style="49" customWidth="1"/>
    <col min="6660" max="6660" width="7.7109375" style="49" customWidth="1"/>
    <col min="6661" max="6661" width="20.7109375" style="49" customWidth="1"/>
    <col min="6662" max="6662" width="22" style="49" customWidth="1"/>
    <col min="6663" max="6663" width="8" style="49" customWidth="1"/>
    <col min="6664" max="6912" width="9.140625" style="49"/>
    <col min="6913" max="6913" width="20.7109375" style="49" customWidth="1"/>
    <col min="6914" max="6914" width="16.5703125" style="49" customWidth="1"/>
    <col min="6915" max="6915" width="40.42578125" style="49" customWidth="1"/>
    <col min="6916" max="6916" width="7.7109375" style="49" customWidth="1"/>
    <col min="6917" max="6917" width="20.7109375" style="49" customWidth="1"/>
    <col min="6918" max="6918" width="22" style="49" customWidth="1"/>
    <col min="6919" max="6919" width="8" style="49" customWidth="1"/>
    <col min="6920" max="7168" width="9.140625" style="49"/>
    <col min="7169" max="7169" width="20.7109375" style="49" customWidth="1"/>
    <col min="7170" max="7170" width="16.5703125" style="49" customWidth="1"/>
    <col min="7171" max="7171" width="40.42578125" style="49" customWidth="1"/>
    <col min="7172" max="7172" width="7.7109375" style="49" customWidth="1"/>
    <col min="7173" max="7173" width="20.7109375" style="49" customWidth="1"/>
    <col min="7174" max="7174" width="22" style="49" customWidth="1"/>
    <col min="7175" max="7175" width="8" style="49" customWidth="1"/>
    <col min="7176" max="7424" width="9.140625" style="49"/>
    <col min="7425" max="7425" width="20.7109375" style="49" customWidth="1"/>
    <col min="7426" max="7426" width="16.5703125" style="49" customWidth="1"/>
    <col min="7427" max="7427" width="40.42578125" style="49" customWidth="1"/>
    <col min="7428" max="7428" width="7.7109375" style="49" customWidth="1"/>
    <col min="7429" max="7429" width="20.7109375" style="49" customWidth="1"/>
    <col min="7430" max="7430" width="22" style="49" customWidth="1"/>
    <col min="7431" max="7431" width="8" style="49" customWidth="1"/>
    <col min="7432" max="7680" width="9.140625" style="49"/>
    <col min="7681" max="7681" width="20.7109375" style="49" customWidth="1"/>
    <col min="7682" max="7682" width="16.5703125" style="49" customWidth="1"/>
    <col min="7683" max="7683" width="40.42578125" style="49" customWidth="1"/>
    <col min="7684" max="7684" width="7.7109375" style="49" customWidth="1"/>
    <col min="7685" max="7685" width="20.7109375" style="49" customWidth="1"/>
    <col min="7686" max="7686" width="22" style="49" customWidth="1"/>
    <col min="7687" max="7687" width="8" style="49" customWidth="1"/>
    <col min="7688" max="7936" width="9.140625" style="49"/>
    <col min="7937" max="7937" width="20.7109375" style="49" customWidth="1"/>
    <col min="7938" max="7938" width="16.5703125" style="49" customWidth="1"/>
    <col min="7939" max="7939" width="40.42578125" style="49" customWidth="1"/>
    <col min="7940" max="7940" width="7.7109375" style="49" customWidth="1"/>
    <col min="7941" max="7941" width="20.7109375" style="49" customWidth="1"/>
    <col min="7942" max="7942" width="22" style="49" customWidth="1"/>
    <col min="7943" max="7943" width="8" style="49" customWidth="1"/>
    <col min="7944" max="8192" width="9.140625" style="49"/>
    <col min="8193" max="8193" width="20.7109375" style="49" customWidth="1"/>
    <col min="8194" max="8194" width="16.5703125" style="49" customWidth="1"/>
    <col min="8195" max="8195" width="40.42578125" style="49" customWidth="1"/>
    <col min="8196" max="8196" width="7.7109375" style="49" customWidth="1"/>
    <col min="8197" max="8197" width="20.7109375" style="49" customWidth="1"/>
    <col min="8198" max="8198" width="22" style="49" customWidth="1"/>
    <col min="8199" max="8199" width="8" style="49" customWidth="1"/>
    <col min="8200" max="8448" width="9.140625" style="49"/>
    <col min="8449" max="8449" width="20.7109375" style="49" customWidth="1"/>
    <col min="8450" max="8450" width="16.5703125" style="49" customWidth="1"/>
    <col min="8451" max="8451" width="40.42578125" style="49" customWidth="1"/>
    <col min="8452" max="8452" width="7.7109375" style="49" customWidth="1"/>
    <col min="8453" max="8453" width="20.7109375" style="49" customWidth="1"/>
    <col min="8454" max="8454" width="22" style="49" customWidth="1"/>
    <col min="8455" max="8455" width="8" style="49" customWidth="1"/>
    <col min="8456" max="8704" width="9.140625" style="49"/>
    <col min="8705" max="8705" width="20.7109375" style="49" customWidth="1"/>
    <col min="8706" max="8706" width="16.5703125" style="49" customWidth="1"/>
    <col min="8707" max="8707" width="40.42578125" style="49" customWidth="1"/>
    <col min="8708" max="8708" width="7.7109375" style="49" customWidth="1"/>
    <col min="8709" max="8709" width="20.7109375" style="49" customWidth="1"/>
    <col min="8710" max="8710" width="22" style="49" customWidth="1"/>
    <col min="8711" max="8711" width="8" style="49" customWidth="1"/>
    <col min="8712" max="8960" width="9.140625" style="49"/>
    <col min="8961" max="8961" width="20.7109375" style="49" customWidth="1"/>
    <col min="8962" max="8962" width="16.5703125" style="49" customWidth="1"/>
    <col min="8963" max="8963" width="40.42578125" style="49" customWidth="1"/>
    <col min="8964" max="8964" width="7.7109375" style="49" customWidth="1"/>
    <col min="8965" max="8965" width="20.7109375" style="49" customWidth="1"/>
    <col min="8966" max="8966" width="22" style="49" customWidth="1"/>
    <col min="8967" max="8967" width="8" style="49" customWidth="1"/>
    <col min="8968" max="9216" width="9.140625" style="49"/>
    <col min="9217" max="9217" width="20.7109375" style="49" customWidth="1"/>
    <col min="9218" max="9218" width="16.5703125" style="49" customWidth="1"/>
    <col min="9219" max="9219" width="40.42578125" style="49" customWidth="1"/>
    <col min="9220" max="9220" width="7.7109375" style="49" customWidth="1"/>
    <col min="9221" max="9221" width="20.7109375" style="49" customWidth="1"/>
    <col min="9222" max="9222" width="22" style="49" customWidth="1"/>
    <col min="9223" max="9223" width="8" style="49" customWidth="1"/>
    <col min="9224" max="9472" width="9.140625" style="49"/>
    <col min="9473" max="9473" width="20.7109375" style="49" customWidth="1"/>
    <col min="9474" max="9474" width="16.5703125" style="49" customWidth="1"/>
    <col min="9475" max="9475" width="40.42578125" style="49" customWidth="1"/>
    <col min="9476" max="9476" width="7.7109375" style="49" customWidth="1"/>
    <col min="9477" max="9477" width="20.7109375" style="49" customWidth="1"/>
    <col min="9478" max="9478" width="22" style="49" customWidth="1"/>
    <col min="9479" max="9479" width="8" style="49" customWidth="1"/>
    <col min="9480" max="9728" width="9.140625" style="49"/>
    <col min="9729" max="9729" width="20.7109375" style="49" customWidth="1"/>
    <col min="9730" max="9730" width="16.5703125" style="49" customWidth="1"/>
    <col min="9731" max="9731" width="40.42578125" style="49" customWidth="1"/>
    <col min="9732" max="9732" width="7.7109375" style="49" customWidth="1"/>
    <col min="9733" max="9733" width="20.7109375" style="49" customWidth="1"/>
    <col min="9734" max="9734" width="22" style="49" customWidth="1"/>
    <col min="9735" max="9735" width="8" style="49" customWidth="1"/>
    <col min="9736" max="9984" width="9.140625" style="49"/>
    <col min="9985" max="9985" width="20.7109375" style="49" customWidth="1"/>
    <col min="9986" max="9986" width="16.5703125" style="49" customWidth="1"/>
    <col min="9987" max="9987" width="40.42578125" style="49" customWidth="1"/>
    <col min="9988" max="9988" width="7.7109375" style="49" customWidth="1"/>
    <col min="9989" max="9989" width="20.7109375" style="49" customWidth="1"/>
    <col min="9990" max="9990" width="22" style="49" customWidth="1"/>
    <col min="9991" max="9991" width="8" style="49" customWidth="1"/>
    <col min="9992" max="10240" width="9.140625" style="49"/>
    <col min="10241" max="10241" width="20.7109375" style="49" customWidth="1"/>
    <col min="10242" max="10242" width="16.5703125" style="49" customWidth="1"/>
    <col min="10243" max="10243" width="40.42578125" style="49" customWidth="1"/>
    <col min="10244" max="10244" width="7.7109375" style="49" customWidth="1"/>
    <col min="10245" max="10245" width="20.7109375" style="49" customWidth="1"/>
    <col min="10246" max="10246" width="22" style="49" customWidth="1"/>
    <col min="10247" max="10247" width="8" style="49" customWidth="1"/>
    <col min="10248" max="10496" width="9.140625" style="49"/>
    <col min="10497" max="10497" width="20.7109375" style="49" customWidth="1"/>
    <col min="10498" max="10498" width="16.5703125" style="49" customWidth="1"/>
    <col min="10499" max="10499" width="40.42578125" style="49" customWidth="1"/>
    <col min="10500" max="10500" width="7.7109375" style="49" customWidth="1"/>
    <col min="10501" max="10501" width="20.7109375" style="49" customWidth="1"/>
    <col min="10502" max="10502" width="22" style="49" customWidth="1"/>
    <col min="10503" max="10503" width="8" style="49" customWidth="1"/>
    <col min="10504" max="10752" width="9.140625" style="49"/>
    <col min="10753" max="10753" width="20.7109375" style="49" customWidth="1"/>
    <col min="10754" max="10754" width="16.5703125" style="49" customWidth="1"/>
    <col min="10755" max="10755" width="40.42578125" style="49" customWidth="1"/>
    <col min="10756" max="10756" width="7.7109375" style="49" customWidth="1"/>
    <col min="10757" max="10757" width="20.7109375" style="49" customWidth="1"/>
    <col min="10758" max="10758" width="22" style="49" customWidth="1"/>
    <col min="10759" max="10759" width="8" style="49" customWidth="1"/>
    <col min="10760" max="11008" width="9.140625" style="49"/>
    <col min="11009" max="11009" width="20.7109375" style="49" customWidth="1"/>
    <col min="11010" max="11010" width="16.5703125" style="49" customWidth="1"/>
    <col min="11011" max="11011" width="40.42578125" style="49" customWidth="1"/>
    <col min="11012" max="11012" width="7.7109375" style="49" customWidth="1"/>
    <col min="11013" max="11013" width="20.7109375" style="49" customWidth="1"/>
    <col min="11014" max="11014" width="22" style="49" customWidth="1"/>
    <col min="11015" max="11015" width="8" style="49" customWidth="1"/>
    <col min="11016" max="11264" width="9.140625" style="49"/>
    <col min="11265" max="11265" width="20.7109375" style="49" customWidth="1"/>
    <col min="11266" max="11266" width="16.5703125" style="49" customWidth="1"/>
    <col min="11267" max="11267" width="40.42578125" style="49" customWidth="1"/>
    <col min="11268" max="11268" width="7.7109375" style="49" customWidth="1"/>
    <col min="11269" max="11269" width="20.7109375" style="49" customWidth="1"/>
    <col min="11270" max="11270" width="22" style="49" customWidth="1"/>
    <col min="11271" max="11271" width="8" style="49" customWidth="1"/>
    <col min="11272" max="11520" width="9.140625" style="49"/>
    <col min="11521" max="11521" width="20.7109375" style="49" customWidth="1"/>
    <col min="11522" max="11522" width="16.5703125" style="49" customWidth="1"/>
    <col min="11523" max="11523" width="40.42578125" style="49" customWidth="1"/>
    <col min="11524" max="11524" width="7.7109375" style="49" customWidth="1"/>
    <col min="11525" max="11525" width="20.7109375" style="49" customWidth="1"/>
    <col min="11526" max="11526" width="22" style="49" customWidth="1"/>
    <col min="11527" max="11527" width="8" style="49" customWidth="1"/>
    <col min="11528" max="11776" width="9.140625" style="49"/>
    <col min="11777" max="11777" width="20.7109375" style="49" customWidth="1"/>
    <col min="11778" max="11778" width="16.5703125" style="49" customWidth="1"/>
    <col min="11779" max="11779" width="40.42578125" style="49" customWidth="1"/>
    <col min="11780" max="11780" width="7.7109375" style="49" customWidth="1"/>
    <col min="11781" max="11781" width="20.7109375" style="49" customWidth="1"/>
    <col min="11782" max="11782" width="22" style="49" customWidth="1"/>
    <col min="11783" max="11783" width="8" style="49" customWidth="1"/>
    <col min="11784" max="12032" width="9.140625" style="49"/>
    <col min="12033" max="12033" width="20.7109375" style="49" customWidth="1"/>
    <col min="12034" max="12034" width="16.5703125" style="49" customWidth="1"/>
    <col min="12035" max="12035" width="40.42578125" style="49" customWidth="1"/>
    <col min="12036" max="12036" width="7.7109375" style="49" customWidth="1"/>
    <col min="12037" max="12037" width="20.7109375" style="49" customWidth="1"/>
    <col min="12038" max="12038" width="22" style="49" customWidth="1"/>
    <col min="12039" max="12039" width="8" style="49" customWidth="1"/>
    <col min="12040" max="12288" width="9.140625" style="49"/>
    <col min="12289" max="12289" width="20.7109375" style="49" customWidth="1"/>
    <col min="12290" max="12290" width="16.5703125" style="49" customWidth="1"/>
    <col min="12291" max="12291" width="40.42578125" style="49" customWidth="1"/>
    <col min="12292" max="12292" width="7.7109375" style="49" customWidth="1"/>
    <col min="12293" max="12293" width="20.7109375" style="49" customWidth="1"/>
    <col min="12294" max="12294" width="22" style="49" customWidth="1"/>
    <col min="12295" max="12295" width="8" style="49" customWidth="1"/>
    <col min="12296" max="12544" width="9.140625" style="49"/>
    <col min="12545" max="12545" width="20.7109375" style="49" customWidth="1"/>
    <col min="12546" max="12546" width="16.5703125" style="49" customWidth="1"/>
    <col min="12547" max="12547" width="40.42578125" style="49" customWidth="1"/>
    <col min="12548" max="12548" width="7.7109375" style="49" customWidth="1"/>
    <col min="12549" max="12549" width="20.7109375" style="49" customWidth="1"/>
    <col min="12550" max="12550" width="22" style="49" customWidth="1"/>
    <col min="12551" max="12551" width="8" style="49" customWidth="1"/>
    <col min="12552" max="12800" width="9.140625" style="49"/>
    <col min="12801" max="12801" width="20.7109375" style="49" customWidth="1"/>
    <col min="12802" max="12802" width="16.5703125" style="49" customWidth="1"/>
    <col min="12803" max="12803" width="40.42578125" style="49" customWidth="1"/>
    <col min="12804" max="12804" width="7.7109375" style="49" customWidth="1"/>
    <col min="12805" max="12805" width="20.7109375" style="49" customWidth="1"/>
    <col min="12806" max="12806" width="22" style="49" customWidth="1"/>
    <col min="12807" max="12807" width="8" style="49" customWidth="1"/>
    <col min="12808" max="13056" width="9.140625" style="49"/>
    <col min="13057" max="13057" width="20.7109375" style="49" customWidth="1"/>
    <col min="13058" max="13058" width="16.5703125" style="49" customWidth="1"/>
    <col min="13059" max="13059" width="40.42578125" style="49" customWidth="1"/>
    <col min="13060" max="13060" width="7.7109375" style="49" customWidth="1"/>
    <col min="13061" max="13061" width="20.7109375" style="49" customWidth="1"/>
    <col min="13062" max="13062" width="22" style="49" customWidth="1"/>
    <col min="13063" max="13063" width="8" style="49" customWidth="1"/>
    <col min="13064" max="13312" width="9.140625" style="49"/>
    <col min="13313" max="13313" width="20.7109375" style="49" customWidth="1"/>
    <col min="13314" max="13314" width="16.5703125" style="49" customWidth="1"/>
    <col min="13315" max="13315" width="40.42578125" style="49" customWidth="1"/>
    <col min="13316" max="13316" width="7.7109375" style="49" customWidth="1"/>
    <col min="13317" max="13317" width="20.7109375" style="49" customWidth="1"/>
    <col min="13318" max="13318" width="22" style="49" customWidth="1"/>
    <col min="13319" max="13319" width="8" style="49" customWidth="1"/>
    <col min="13320" max="13568" width="9.140625" style="49"/>
    <col min="13569" max="13569" width="20.7109375" style="49" customWidth="1"/>
    <col min="13570" max="13570" width="16.5703125" style="49" customWidth="1"/>
    <col min="13571" max="13571" width="40.42578125" style="49" customWidth="1"/>
    <col min="13572" max="13572" width="7.7109375" style="49" customWidth="1"/>
    <col min="13573" max="13573" width="20.7109375" style="49" customWidth="1"/>
    <col min="13574" max="13574" width="22" style="49" customWidth="1"/>
    <col min="13575" max="13575" width="8" style="49" customWidth="1"/>
    <col min="13576" max="13824" width="9.140625" style="49"/>
    <col min="13825" max="13825" width="20.7109375" style="49" customWidth="1"/>
    <col min="13826" max="13826" width="16.5703125" style="49" customWidth="1"/>
    <col min="13827" max="13827" width="40.42578125" style="49" customWidth="1"/>
    <col min="13828" max="13828" width="7.7109375" style="49" customWidth="1"/>
    <col min="13829" max="13829" width="20.7109375" style="49" customWidth="1"/>
    <col min="13830" max="13830" width="22" style="49" customWidth="1"/>
    <col min="13831" max="13831" width="8" style="49" customWidth="1"/>
    <col min="13832" max="14080" width="9.140625" style="49"/>
    <col min="14081" max="14081" width="20.7109375" style="49" customWidth="1"/>
    <col min="14082" max="14082" width="16.5703125" style="49" customWidth="1"/>
    <col min="14083" max="14083" width="40.42578125" style="49" customWidth="1"/>
    <col min="14084" max="14084" width="7.7109375" style="49" customWidth="1"/>
    <col min="14085" max="14085" width="20.7109375" style="49" customWidth="1"/>
    <col min="14086" max="14086" width="22" style="49" customWidth="1"/>
    <col min="14087" max="14087" width="8" style="49" customWidth="1"/>
    <col min="14088" max="14336" width="9.140625" style="49"/>
    <col min="14337" max="14337" width="20.7109375" style="49" customWidth="1"/>
    <col min="14338" max="14338" width="16.5703125" style="49" customWidth="1"/>
    <col min="14339" max="14339" width="40.42578125" style="49" customWidth="1"/>
    <col min="14340" max="14340" width="7.7109375" style="49" customWidth="1"/>
    <col min="14341" max="14341" width="20.7109375" style="49" customWidth="1"/>
    <col min="14342" max="14342" width="22" style="49" customWidth="1"/>
    <col min="14343" max="14343" width="8" style="49" customWidth="1"/>
    <col min="14344" max="14592" width="9.140625" style="49"/>
    <col min="14593" max="14593" width="20.7109375" style="49" customWidth="1"/>
    <col min="14594" max="14594" width="16.5703125" style="49" customWidth="1"/>
    <col min="14595" max="14595" width="40.42578125" style="49" customWidth="1"/>
    <col min="14596" max="14596" width="7.7109375" style="49" customWidth="1"/>
    <col min="14597" max="14597" width="20.7109375" style="49" customWidth="1"/>
    <col min="14598" max="14598" width="22" style="49" customWidth="1"/>
    <col min="14599" max="14599" width="8" style="49" customWidth="1"/>
    <col min="14600" max="14848" width="9.140625" style="49"/>
    <col min="14849" max="14849" width="20.7109375" style="49" customWidth="1"/>
    <col min="14850" max="14850" width="16.5703125" style="49" customWidth="1"/>
    <col min="14851" max="14851" width="40.42578125" style="49" customWidth="1"/>
    <col min="14852" max="14852" width="7.7109375" style="49" customWidth="1"/>
    <col min="14853" max="14853" width="20.7109375" style="49" customWidth="1"/>
    <col min="14854" max="14854" width="22" style="49" customWidth="1"/>
    <col min="14855" max="14855" width="8" style="49" customWidth="1"/>
    <col min="14856" max="15104" width="9.140625" style="49"/>
    <col min="15105" max="15105" width="20.7109375" style="49" customWidth="1"/>
    <col min="15106" max="15106" width="16.5703125" style="49" customWidth="1"/>
    <col min="15107" max="15107" width="40.42578125" style="49" customWidth="1"/>
    <col min="15108" max="15108" width="7.7109375" style="49" customWidth="1"/>
    <col min="15109" max="15109" width="20.7109375" style="49" customWidth="1"/>
    <col min="15110" max="15110" width="22" style="49" customWidth="1"/>
    <col min="15111" max="15111" width="8" style="49" customWidth="1"/>
    <col min="15112" max="15360" width="9.140625" style="49"/>
    <col min="15361" max="15361" width="20.7109375" style="49" customWidth="1"/>
    <col min="15362" max="15362" width="16.5703125" style="49" customWidth="1"/>
    <col min="15363" max="15363" width="40.42578125" style="49" customWidth="1"/>
    <col min="15364" max="15364" width="7.7109375" style="49" customWidth="1"/>
    <col min="15365" max="15365" width="20.7109375" style="49" customWidth="1"/>
    <col min="15366" max="15366" width="22" style="49" customWidth="1"/>
    <col min="15367" max="15367" width="8" style="49" customWidth="1"/>
    <col min="15368" max="15616" width="9.140625" style="49"/>
    <col min="15617" max="15617" width="20.7109375" style="49" customWidth="1"/>
    <col min="15618" max="15618" width="16.5703125" style="49" customWidth="1"/>
    <col min="15619" max="15619" width="40.42578125" style="49" customWidth="1"/>
    <col min="15620" max="15620" width="7.7109375" style="49" customWidth="1"/>
    <col min="15621" max="15621" width="20.7109375" style="49" customWidth="1"/>
    <col min="15622" max="15622" width="22" style="49" customWidth="1"/>
    <col min="15623" max="15623" width="8" style="49" customWidth="1"/>
    <col min="15624" max="15872" width="9.140625" style="49"/>
    <col min="15873" max="15873" width="20.7109375" style="49" customWidth="1"/>
    <col min="15874" max="15874" width="16.5703125" style="49" customWidth="1"/>
    <col min="15875" max="15875" width="40.42578125" style="49" customWidth="1"/>
    <col min="15876" max="15876" width="7.7109375" style="49" customWidth="1"/>
    <col min="15877" max="15877" width="20.7109375" style="49" customWidth="1"/>
    <col min="15878" max="15878" width="22" style="49" customWidth="1"/>
    <col min="15879" max="15879" width="8" style="49" customWidth="1"/>
    <col min="15880" max="16128" width="9.140625" style="49"/>
    <col min="16129" max="16129" width="20.7109375" style="49" customWidth="1"/>
    <col min="16130" max="16130" width="16.5703125" style="49" customWidth="1"/>
    <col min="16131" max="16131" width="40.42578125" style="49" customWidth="1"/>
    <col min="16132" max="16132" width="7.7109375" style="49" customWidth="1"/>
    <col min="16133" max="16133" width="20.7109375" style="49" customWidth="1"/>
    <col min="16134" max="16134" width="22" style="49" customWidth="1"/>
    <col min="16135" max="16135" width="8" style="49" customWidth="1"/>
    <col min="16136" max="16384" width="9.140625" style="49"/>
  </cols>
  <sheetData>
    <row r="1" spans="1:16" s="36" customFormat="1" ht="21" x14ac:dyDescent="0.35">
      <c r="A1" s="234" t="s">
        <v>99</v>
      </c>
      <c r="B1" s="234"/>
      <c r="C1" s="234"/>
      <c r="D1" s="234"/>
      <c r="E1" s="234"/>
      <c r="G1" s="234" t="s">
        <v>100</v>
      </c>
      <c r="H1" s="234"/>
      <c r="I1" s="234"/>
      <c r="J1" s="234"/>
      <c r="K1" s="234"/>
      <c r="L1" s="234"/>
    </row>
    <row r="2" spans="1:16" customFormat="1" ht="16.5" thickBot="1" x14ac:dyDescent="0.3">
      <c r="A2" s="44"/>
      <c r="B2" s="44"/>
      <c r="C2" s="44"/>
      <c r="D2" s="44"/>
      <c r="G2" s="38"/>
      <c r="H2" s="44"/>
      <c r="I2" s="44"/>
      <c r="J2" s="44"/>
      <c r="K2" s="44"/>
    </row>
    <row r="3" spans="1:16" ht="15" x14ac:dyDescent="0.25">
      <c r="A3" s="45" t="s">
        <v>101</v>
      </c>
      <c r="B3" s="45" t="s">
        <v>102</v>
      </c>
      <c r="C3" s="45"/>
      <c r="D3" s="45"/>
      <c r="E3" s="46"/>
      <c r="F3" s="47"/>
      <c r="G3" s="48" t="s">
        <v>103</v>
      </c>
      <c r="H3" s="45" t="s">
        <v>101</v>
      </c>
      <c r="I3" s="45"/>
      <c r="J3" s="45"/>
      <c r="K3" s="45"/>
      <c r="L3" s="46"/>
      <c r="M3" s="172" t="s">
        <v>250</v>
      </c>
      <c r="N3" s="47"/>
      <c r="O3" s="47"/>
      <c r="P3" s="47"/>
    </row>
    <row r="4" spans="1:16" ht="15.75" thickBot="1" x14ac:dyDescent="0.3">
      <c r="A4" s="50" t="s">
        <v>104</v>
      </c>
      <c r="B4" s="50" t="s">
        <v>105</v>
      </c>
      <c r="C4" s="50"/>
      <c r="D4" s="50" t="s">
        <v>106</v>
      </c>
      <c r="E4" s="51" t="s">
        <v>107</v>
      </c>
      <c r="F4" s="47"/>
      <c r="G4" s="52" t="s">
        <v>108</v>
      </c>
      <c r="H4" s="50" t="s">
        <v>108</v>
      </c>
      <c r="I4" s="50" t="s">
        <v>102</v>
      </c>
      <c r="J4" s="50"/>
      <c r="K4" s="50" t="s">
        <v>106</v>
      </c>
      <c r="L4" s="51" t="s">
        <v>107</v>
      </c>
      <c r="M4" s="173" t="s">
        <v>251</v>
      </c>
      <c r="N4" s="47"/>
      <c r="O4" s="47"/>
      <c r="P4" s="47"/>
    </row>
    <row r="5" spans="1:16" ht="15.75" x14ac:dyDescent="0.25">
      <c r="A5" s="99" t="s">
        <v>109</v>
      </c>
      <c r="B5" s="117"/>
      <c r="C5" s="53"/>
      <c r="D5" s="53"/>
      <c r="E5" s="53"/>
      <c r="F5" s="47"/>
      <c r="G5" s="99" t="s">
        <v>109</v>
      </c>
      <c r="H5" s="53"/>
      <c r="I5" s="117"/>
      <c r="J5" s="53"/>
      <c r="K5" s="53"/>
      <c r="L5" s="53"/>
      <c r="M5" s="47"/>
      <c r="N5" s="47"/>
      <c r="O5" s="47"/>
      <c r="P5" s="47"/>
    </row>
    <row r="6" spans="1:16" ht="15.75" x14ac:dyDescent="0.25">
      <c r="A6" s="71" t="s">
        <v>157</v>
      </c>
      <c r="B6" s="54"/>
      <c r="C6" s="55"/>
      <c r="D6" s="56"/>
      <c r="E6" s="56"/>
      <c r="F6" s="47"/>
      <c r="G6" s="71" t="s">
        <v>157</v>
      </c>
      <c r="H6" s="57"/>
      <c r="I6" s="54"/>
      <c r="J6" s="55"/>
      <c r="K6" s="56"/>
      <c r="L6" s="56"/>
      <c r="M6" s="47"/>
      <c r="N6" s="47"/>
      <c r="O6" s="47"/>
      <c r="P6" s="47"/>
    </row>
    <row r="7" spans="1:16" ht="15" x14ac:dyDescent="0.25">
      <c r="A7" s="58" t="s">
        <v>160</v>
      </c>
      <c r="B7" s="58" t="s">
        <v>179</v>
      </c>
      <c r="C7" s="59"/>
      <c r="D7" s="60" t="s">
        <v>110</v>
      </c>
      <c r="E7" s="61"/>
      <c r="F7" s="47"/>
      <c r="G7" s="62">
        <v>1000</v>
      </c>
      <c r="H7" s="87" t="s">
        <v>158</v>
      </c>
      <c r="I7" s="58" t="s">
        <v>160</v>
      </c>
      <c r="J7" s="59"/>
      <c r="K7" s="81">
        <v>57493.59</v>
      </c>
      <c r="L7" s="61"/>
      <c r="M7" s="47" t="s">
        <v>249</v>
      </c>
      <c r="N7" s="47"/>
      <c r="O7" s="47"/>
      <c r="P7" s="47"/>
    </row>
    <row r="8" spans="1:16" ht="15" x14ac:dyDescent="0.25">
      <c r="A8" s="63" t="s">
        <v>159</v>
      </c>
      <c r="B8" s="63" t="s">
        <v>83</v>
      </c>
      <c r="C8" s="64"/>
      <c r="D8" s="65"/>
      <c r="E8" s="66" t="s">
        <v>110</v>
      </c>
      <c r="F8" s="47"/>
      <c r="G8" s="62">
        <v>1000</v>
      </c>
      <c r="H8" s="86">
        <v>381050</v>
      </c>
      <c r="I8" s="63" t="s">
        <v>193</v>
      </c>
      <c r="J8" s="64"/>
      <c r="K8" s="65"/>
      <c r="L8" s="81">
        <v>57493.59</v>
      </c>
      <c r="M8" s="47"/>
      <c r="N8" s="47"/>
      <c r="O8" s="47"/>
      <c r="P8" s="47"/>
    </row>
    <row r="9" spans="1:16" ht="15.75" x14ac:dyDescent="0.25">
      <c r="A9" s="99"/>
      <c r="B9" s="53"/>
      <c r="C9" s="53"/>
      <c r="D9" s="53"/>
      <c r="E9" s="53"/>
      <c r="F9" s="47"/>
      <c r="G9" s="124"/>
      <c r="H9" s="117"/>
      <c r="I9" s="53"/>
      <c r="J9" s="53"/>
      <c r="K9" s="53"/>
      <c r="L9" s="53"/>
      <c r="M9" s="47"/>
      <c r="N9" s="47"/>
      <c r="O9" s="47"/>
      <c r="P9" s="47"/>
    </row>
    <row r="10" spans="1:16" ht="15.75" x14ac:dyDescent="0.25">
      <c r="A10" s="71" t="s">
        <v>183</v>
      </c>
      <c r="B10" s="54"/>
      <c r="C10" s="55"/>
      <c r="D10" s="56"/>
      <c r="E10" s="56"/>
      <c r="F10" s="47"/>
      <c r="G10" s="71" t="s">
        <v>183</v>
      </c>
      <c r="H10" s="57"/>
      <c r="I10" s="54"/>
      <c r="J10" s="55"/>
      <c r="K10" s="56"/>
      <c r="L10" s="56"/>
      <c r="M10" s="47"/>
      <c r="N10" s="47"/>
      <c r="O10" s="47"/>
      <c r="P10" s="47"/>
    </row>
    <row r="11" spans="1:16" s="111" customFormat="1" ht="15" x14ac:dyDescent="0.25">
      <c r="A11" s="121" t="s">
        <v>10</v>
      </c>
      <c r="B11" s="112" t="s">
        <v>179</v>
      </c>
      <c r="C11" s="113"/>
      <c r="D11" s="81" t="s">
        <v>110</v>
      </c>
      <c r="E11" s="82"/>
      <c r="F11" s="109"/>
      <c r="G11" s="87">
        <v>9000</v>
      </c>
      <c r="H11" s="87">
        <v>186500</v>
      </c>
      <c r="I11" s="121" t="s">
        <v>113</v>
      </c>
      <c r="J11" s="113"/>
      <c r="K11" s="81">
        <v>57493.59</v>
      </c>
      <c r="L11" s="82"/>
      <c r="M11" s="47" t="s">
        <v>249</v>
      </c>
      <c r="N11" s="109"/>
      <c r="O11" s="109"/>
      <c r="P11" s="109"/>
    </row>
    <row r="12" spans="1:16" s="111" customFormat="1" ht="15" x14ac:dyDescent="0.25">
      <c r="A12" s="114" t="s">
        <v>134</v>
      </c>
      <c r="B12" s="112" t="s">
        <v>179</v>
      </c>
      <c r="C12" s="115"/>
      <c r="D12" s="83"/>
      <c r="E12" s="84" t="s">
        <v>110</v>
      </c>
      <c r="F12" s="109"/>
      <c r="G12" s="87">
        <v>9000</v>
      </c>
      <c r="H12" s="87">
        <v>280000</v>
      </c>
      <c r="I12" s="121" t="s">
        <v>134</v>
      </c>
      <c r="J12" s="115"/>
      <c r="K12" s="83"/>
      <c r="L12" s="81">
        <v>57493.59</v>
      </c>
      <c r="M12" s="109"/>
      <c r="N12" s="109"/>
      <c r="O12" s="109"/>
      <c r="P12" s="109"/>
    </row>
    <row r="13" spans="1:16" s="111" customFormat="1" ht="15" x14ac:dyDescent="0.25">
      <c r="A13" s="118"/>
      <c r="B13" s="109"/>
      <c r="C13" s="119"/>
      <c r="D13" s="85"/>
      <c r="E13" s="85"/>
      <c r="F13" s="109"/>
      <c r="G13" s="118"/>
      <c r="H13" s="118"/>
      <c r="I13" s="109"/>
      <c r="J13" s="119"/>
      <c r="K13" s="85"/>
      <c r="L13" s="85"/>
      <c r="M13" s="109" t="s">
        <v>263</v>
      </c>
      <c r="N13" s="109"/>
      <c r="O13" s="109"/>
      <c r="P13" s="109"/>
    </row>
    <row r="14" spans="1:16" s="111" customFormat="1" ht="15.75" x14ac:dyDescent="0.25">
      <c r="A14" s="126" t="s">
        <v>184</v>
      </c>
      <c r="B14" s="106"/>
      <c r="C14" s="107"/>
      <c r="D14" s="108"/>
      <c r="E14" s="108"/>
      <c r="F14" s="109"/>
      <c r="G14" s="126" t="s">
        <v>184</v>
      </c>
      <c r="H14" s="110"/>
      <c r="I14" s="106"/>
      <c r="J14" s="107"/>
      <c r="K14" s="108"/>
      <c r="L14" s="108"/>
      <c r="M14" s="109"/>
      <c r="N14" s="109"/>
      <c r="O14" s="109"/>
      <c r="P14" s="109"/>
    </row>
    <row r="15" spans="1:16" s="111" customFormat="1" ht="15" x14ac:dyDescent="0.25">
      <c r="A15" s="112" t="s">
        <v>140</v>
      </c>
      <c r="B15" s="63" t="s">
        <v>83</v>
      </c>
      <c r="C15" s="113"/>
      <c r="D15" s="81" t="s">
        <v>110</v>
      </c>
      <c r="E15" s="82"/>
      <c r="F15" s="109"/>
      <c r="G15" s="87">
        <v>9500</v>
      </c>
      <c r="H15" s="87">
        <v>174300</v>
      </c>
      <c r="I15" s="112" t="s">
        <v>139</v>
      </c>
      <c r="J15" s="113"/>
      <c r="K15" s="81">
        <v>57493.59</v>
      </c>
      <c r="L15" s="82"/>
      <c r="M15" s="47" t="s">
        <v>249</v>
      </c>
      <c r="N15" s="109"/>
      <c r="O15" s="109"/>
      <c r="P15" s="109"/>
    </row>
    <row r="16" spans="1:16" ht="15" x14ac:dyDescent="0.25">
      <c r="A16" s="63" t="s">
        <v>114</v>
      </c>
      <c r="B16" s="63" t="s">
        <v>83</v>
      </c>
      <c r="C16" s="64"/>
      <c r="D16" s="65"/>
      <c r="E16" s="66" t="s">
        <v>110</v>
      </c>
      <c r="F16" s="47"/>
      <c r="G16" s="62">
        <v>9500</v>
      </c>
      <c r="H16" s="86">
        <v>235500</v>
      </c>
      <c r="I16" s="63" t="s">
        <v>132</v>
      </c>
      <c r="J16" s="64"/>
      <c r="K16" s="65"/>
      <c r="L16" s="81">
        <v>57493.59</v>
      </c>
      <c r="M16" s="47"/>
      <c r="N16" s="47"/>
      <c r="O16" s="47"/>
      <c r="P16" s="47"/>
    </row>
    <row r="17" spans="1:16" ht="15" x14ac:dyDescent="0.25">
      <c r="A17" s="68"/>
      <c r="B17" s="47"/>
      <c r="C17" s="69"/>
      <c r="D17" s="70"/>
      <c r="E17" s="70"/>
      <c r="F17" s="47"/>
      <c r="G17" s="68"/>
      <c r="H17" s="68"/>
      <c r="I17" s="47"/>
      <c r="J17" s="69"/>
      <c r="K17" s="70"/>
      <c r="L17" s="70"/>
      <c r="M17" s="47"/>
      <c r="N17" s="47"/>
      <c r="O17" s="47"/>
      <c r="P17" s="47"/>
    </row>
    <row r="18" spans="1:16" s="38" customFormat="1" ht="15.75" x14ac:dyDescent="0.25">
      <c r="A18" s="71" t="s">
        <v>227</v>
      </c>
      <c r="B18"/>
      <c r="C18"/>
      <c r="D18" s="101"/>
      <c r="E18" s="71"/>
      <c r="G18" s="71" t="s">
        <v>227</v>
      </c>
      <c r="H18" s="144"/>
      <c r="I18" s="145"/>
    </row>
    <row r="19" spans="1:16" customFormat="1" ht="15" x14ac:dyDescent="0.25">
      <c r="A19" s="58" t="s">
        <v>141</v>
      </c>
      <c r="B19" s="74" t="s">
        <v>224</v>
      </c>
      <c r="C19" s="64"/>
      <c r="D19" s="60" t="s">
        <v>110</v>
      </c>
      <c r="E19" s="61"/>
      <c r="G19" s="62">
        <v>1000</v>
      </c>
      <c r="H19" s="87" t="s">
        <v>130</v>
      </c>
      <c r="I19" s="58" t="s">
        <v>131</v>
      </c>
      <c r="J19" s="64"/>
      <c r="K19" s="76">
        <v>1000</v>
      </c>
      <c r="L19" s="77"/>
      <c r="M19" t="s">
        <v>248</v>
      </c>
    </row>
    <row r="20" spans="1:16" customFormat="1" ht="15" x14ac:dyDescent="0.25">
      <c r="A20" s="78" t="s">
        <v>18</v>
      </c>
      <c r="B20" s="73" t="s">
        <v>151</v>
      </c>
      <c r="C20" s="64"/>
      <c r="D20" s="60"/>
      <c r="E20" s="61" t="s">
        <v>110</v>
      </c>
      <c r="G20" s="62">
        <v>1000</v>
      </c>
      <c r="H20" s="134">
        <v>101000</v>
      </c>
      <c r="I20" s="78" t="s">
        <v>18</v>
      </c>
      <c r="J20" s="64"/>
      <c r="K20" s="76"/>
      <c r="L20" s="77">
        <v>1000</v>
      </c>
    </row>
    <row r="21" spans="1:16" customFormat="1" ht="15" x14ac:dyDescent="0.25">
      <c r="D21" s="136"/>
      <c r="H21" s="135"/>
      <c r="I21" s="40"/>
    </row>
    <row r="22" spans="1:16" ht="15.75" x14ac:dyDescent="0.25">
      <c r="A22" s="71" t="s">
        <v>223</v>
      </c>
      <c r="B22" s="54"/>
      <c r="C22" s="55"/>
      <c r="D22" s="56"/>
      <c r="E22" s="56"/>
      <c r="F22" s="47"/>
      <c r="G22" s="71" t="s">
        <v>223</v>
      </c>
      <c r="H22" s="57"/>
      <c r="I22" s="54"/>
      <c r="J22" s="55"/>
      <c r="K22" s="56"/>
      <c r="L22" s="56"/>
      <c r="M22" s="47"/>
      <c r="N22" s="47"/>
      <c r="O22" s="47"/>
      <c r="P22" s="47"/>
    </row>
    <row r="23" spans="1:16" ht="15" x14ac:dyDescent="0.25">
      <c r="A23" s="58" t="s">
        <v>141</v>
      </c>
      <c r="B23" s="63" t="s">
        <v>154</v>
      </c>
      <c r="C23" s="59"/>
      <c r="D23" s="60" t="s">
        <v>110</v>
      </c>
      <c r="E23" s="61"/>
      <c r="F23" s="47"/>
      <c r="G23" s="62">
        <v>1000</v>
      </c>
      <c r="H23" s="87" t="s">
        <v>130</v>
      </c>
      <c r="I23" s="58" t="s">
        <v>131</v>
      </c>
      <c r="J23" s="59"/>
      <c r="K23" s="60">
        <v>917.61</v>
      </c>
      <c r="L23" s="61"/>
      <c r="M23" t="s">
        <v>248</v>
      </c>
      <c r="N23" s="47"/>
      <c r="O23" s="47"/>
      <c r="P23" s="47"/>
    </row>
    <row r="24" spans="1:16" ht="15" x14ac:dyDescent="0.25">
      <c r="A24" s="63" t="s">
        <v>142</v>
      </c>
      <c r="B24" s="63" t="s">
        <v>155</v>
      </c>
      <c r="C24" s="64"/>
      <c r="D24" s="65" t="s">
        <v>110</v>
      </c>
      <c r="E24" s="66"/>
      <c r="F24" s="47"/>
      <c r="G24" s="62">
        <v>1000</v>
      </c>
      <c r="H24" s="86" t="s">
        <v>127</v>
      </c>
      <c r="I24" s="63" t="s">
        <v>226</v>
      </c>
      <c r="J24" s="64"/>
      <c r="K24" s="65">
        <v>82.39</v>
      </c>
      <c r="L24" s="66"/>
      <c r="M24" s="47"/>
      <c r="N24" s="47"/>
      <c r="O24" s="47"/>
      <c r="P24" s="47"/>
    </row>
    <row r="25" spans="1:16" ht="15" x14ac:dyDescent="0.25">
      <c r="A25" s="63" t="s">
        <v>18</v>
      </c>
      <c r="B25" s="63" t="s">
        <v>85</v>
      </c>
      <c r="C25" s="64"/>
      <c r="D25" s="65"/>
      <c r="E25" s="66" t="s">
        <v>110</v>
      </c>
      <c r="F25" s="47"/>
      <c r="G25" s="67">
        <v>1000</v>
      </c>
      <c r="H25" s="86">
        <v>101000</v>
      </c>
      <c r="I25" s="63" t="s">
        <v>18</v>
      </c>
      <c r="J25" s="64"/>
      <c r="K25" s="65"/>
      <c r="L25" s="66">
        <v>1000</v>
      </c>
      <c r="M25" s="47"/>
      <c r="N25" s="47"/>
      <c r="O25" s="47"/>
      <c r="P25" s="47"/>
    </row>
    <row r="26" spans="1:16" ht="15" x14ac:dyDescent="0.25">
      <c r="A26" s="98"/>
      <c r="B26" s="98"/>
      <c r="C26" s="96"/>
      <c r="D26" s="120"/>
      <c r="E26" s="120"/>
      <c r="F26" s="47"/>
      <c r="G26" s="94"/>
      <c r="H26" s="132"/>
      <c r="I26" s="98"/>
      <c r="J26" s="96"/>
      <c r="K26" s="120"/>
      <c r="L26" s="120"/>
      <c r="M26" s="47"/>
      <c r="N26" s="47"/>
      <c r="O26" s="47"/>
      <c r="P26" s="47"/>
    </row>
    <row r="27" spans="1:16" ht="15.75" x14ac:dyDescent="0.25">
      <c r="A27" s="71" t="s">
        <v>267</v>
      </c>
      <c r="B27" s="54"/>
      <c r="C27" s="55"/>
      <c r="D27" s="56"/>
      <c r="E27" s="56"/>
      <c r="F27" s="47"/>
      <c r="G27" s="126" t="s">
        <v>269</v>
      </c>
      <c r="H27" s="110"/>
      <c r="I27" s="106"/>
      <c r="J27" s="113"/>
      <c r="K27" s="142"/>
      <c r="L27" s="108"/>
      <c r="M27" s="47"/>
      <c r="N27" s="47"/>
      <c r="O27" s="47"/>
      <c r="P27" s="47"/>
    </row>
    <row r="28" spans="1:16" ht="15" x14ac:dyDescent="0.25">
      <c r="A28" s="73" t="s">
        <v>134</v>
      </c>
      <c r="B28" s="58" t="s">
        <v>17</v>
      </c>
      <c r="C28" s="59"/>
      <c r="D28" s="60" t="s">
        <v>110</v>
      </c>
      <c r="E28" s="79"/>
      <c r="F28" s="47"/>
      <c r="G28" s="87">
        <v>9000</v>
      </c>
      <c r="H28" s="87">
        <v>280000</v>
      </c>
      <c r="I28" s="121" t="s">
        <v>134</v>
      </c>
      <c r="J28" s="113"/>
      <c r="K28" s="81">
        <f>958.23*12</f>
        <v>11498.76</v>
      </c>
      <c r="L28" s="139"/>
      <c r="M28" s="47" t="s">
        <v>253</v>
      </c>
      <c r="N28" s="47"/>
      <c r="O28" s="47"/>
      <c r="P28" s="47"/>
    </row>
    <row r="29" spans="1:16" ht="15" x14ac:dyDescent="0.25">
      <c r="A29" s="74" t="s">
        <v>148</v>
      </c>
      <c r="B29" s="63" t="s">
        <v>17</v>
      </c>
      <c r="C29" s="64"/>
      <c r="D29" s="80"/>
      <c r="E29" s="60" t="s">
        <v>110</v>
      </c>
      <c r="F29" s="47"/>
      <c r="G29" s="87">
        <v>9000</v>
      </c>
      <c r="H29" s="86">
        <v>186510</v>
      </c>
      <c r="I29" s="122" t="s">
        <v>115</v>
      </c>
      <c r="J29" s="115"/>
      <c r="K29" s="140"/>
      <c r="L29" s="81">
        <f>K28</f>
        <v>11498.76</v>
      </c>
      <c r="M29" s="47"/>
      <c r="N29" s="47"/>
      <c r="O29" s="47"/>
      <c r="P29" s="47"/>
    </row>
    <row r="30" spans="1:16" ht="15" x14ac:dyDescent="0.25">
      <c r="A30" s="95"/>
      <c r="B30" s="98"/>
      <c r="C30" s="96"/>
      <c r="D30" s="97"/>
      <c r="E30" s="120"/>
      <c r="F30" s="47"/>
      <c r="G30" s="132"/>
      <c r="H30" s="132"/>
      <c r="I30" s="128"/>
      <c r="J30" s="130"/>
      <c r="K30" s="141"/>
      <c r="L30" s="131"/>
      <c r="M30" s="47"/>
      <c r="N30" s="47"/>
      <c r="O30" s="47"/>
      <c r="P30" s="47"/>
    </row>
    <row r="31" spans="1:16" ht="15.75" x14ac:dyDescent="0.25">
      <c r="A31" s="95"/>
      <c r="B31" s="98"/>
      <c r="C31" s="96"/>
      <c r="D31" s="97"/>
      <c r="E31" s="120"/>
      <c r="F31" s="47"/>
      <c r="G31" s="179" t="s">
        <v>276</v>
      </c>
      <c r="H31" s="118"/>
      <c r="I31" s="128"/>
      <c r="J31" s="119"/>
      <c r="K31" s="85"/>
      <c r="L31" s="85"/>
      <c r="M31" s="109"/>
      <c r="N31" s="47"/>
      <c r="O31" s="47"/>
      <c r="P31" s="47"/>
    </row>
    <row r="32" spans="1:16" ht="15" x14ac:dyDescent="0.25">
      <c r="A32" s="98"/>
      <c r="B32" s="98"/>
      <c r="C32" s="96"/>
      <c r="D32" s="120"/>
      <c r="E32" s="120"/>
      <c r="F32" s="47"/>
      <c r="G32" s="86"/>
      <c r="H32" s="86" t="s">
        <v>129</v>
      </c>
      <c r="I32" s="122" t="s">
        <v>225</v>
      </c>
      <c r="J32" s="115"/>
      <c r="K32" s="83">
        <f>K28</f>
        <v>11498.76</v>
      </c>
      <c r="L32" s="83">
        <f>K32</f>
        <v>11498.76</v>
      </c>
      <c r="M32" s="109" t="s">
        <v>277</v>
      </c>
      <c r="N32" s="47"/>
      <c r="O32" s="47"/>
      <c r="P32" s="47"/>
    </row>
    <row r="33" spans="1:16" ht="15" x14ac:dyDescent="0.25">
      <c r="A33" s="98"/>
      <c r="B33" s="98"/>
      <c r="C33" s="96"/>
      <c r="D33" s="120"/>
      <c r="E33" s="120"/>
      <c r="F33" s="47"/>
      <c r="G33" s="118"/>
      <c r="H33" s="118"/>
      <c r="I33" s="128"/>
      <c r="J33" s="69"/>
      <c r="K33" s="85"/>
      <c r="L33" s="85"/>
      <c r="M33" s="109"/>
      <c r="N33" s="47"/>
      <c r="O33" s="47"/>
      <c r="P33" s="47"/>
    </row>
    <row r="34" spans="1:16" ht="15.75" x14ac:dyDescent="0.25">
      <c r="A34" s="179" t="s">
        <v>268</v>
      </c>
      <c r="B34" s="129"/>
      <c r="C34" s="130"/>
      <c r="D34" s="131"/>
      <c r="E34" s="131"/>
      <c r="F34" s="47"/>
      <c r="G34" s="126" t="s">
        <v>265</v>
      </c>
      <c r="H34" s="118"/>
      <c r="I34" s="128"/>
      <c r="J34" s="69"/>
      <c r="K34" s="85"/>
      <c r="L34" s="85"/>
      <c r="M34" s="109"/>
      <c r="N34" s="47"/>
      <c r="O34" s="47"/>
      <c r="P34" s="47"/>
    </row>
    <row r="35" spans="1:16" ht="15" x14ac:dyDescent="0.25">
      <c r="A35" s="114" t="s">
        <v>132</v>
      </c>
      <c r="B35" s="114" t="s">
        <v>266</v>
      </c>
      <c r="C35" s="115"/>
      <c r="D35" s="83" t="s">
        <v>110</v>
      </c>
      <c r="E35" s="83"/>
      <c r="F35" s="47"/>
      <c r="G35" s="87">
        <v>9500</v>
      </c>
      <c r="H35" s="86">
        <v>235500</v>
      </c>
      <c r="I35" s="114" t="s">
        <v>132</v>
      </c>
      <c r="J35" s="115"/>
      <c r="K35" s="83">
        <f>'Example 1 - PV-Amort '!G16+'Example 1 - PV-Amort '!G17+'Example 1 - PV-Amort '!G18+'Example 1 - PV-Amort '!G19+'Example 1 - PV-Amort '!G20+'Example 1 - PV-Amort '!G21+'Example 1 - PV-Amort '!G22+'Example 1 - PV-Amort '!G23+'Example 1 - PV-Amort '!G24+'Example 1 - PV-Amort '!G25+'Example 1 - PV-Amort '!G26+'Example 1 - PV-Amort '!G27</f>
        <v>11167.671814705174</v>
      </c>
      <c r="L35" s="84"/>
      <c r="M35" s="47" t="s">
        <v>253</v>
      </c>
      <c r="N35" s="47"/>
      <c r="O35" s="47"/>
      <c r="P35" s="47"/>
    </row>
    <row r="36" spans="1:16" ht="15" x14ac:dyDescent="0.25">
      <c r="A36" s="114" t="s">
        <v>140</v>
      </c>
      <c r="B36" s="114" t="s">
        <v>266</v>
      </c>
      <c r="C36" s="115"/>
      <c r="D36" s="83"/>
      <c r="E36" s="83" t="s">
        <v>110</v>
      </c>
      <c r="F36" s="47"/>
      <c r="G36" s="87">
        <v>9500</v>
      </c>
      <c r="H36" s="86">
        <v>174300</v>
      </c>
      <c r="I36" s="114" t="s">
        <v>264</v>
      </c>
      <c r="J36" s="115"/>
      <c r="K36" s="83"/>
      <c r="L36" s="81">
        <f>K35</f>
        <v>11167.671814705174</v>
      </c>
      <c r="M36" s="109"/>
      <c r="N36" s="47"/>
      <c r="O36" s="47"/>
      <c r="P36" s="47"/>
    </row>
    <row r="37" spans="1:16" ht="15" x14ac:dyDescent="0.25">
      <c r="A37" s="68"/>
      <c r="B37" s="47"/>
      <c r="C37" s="69"/>
      <c r="D37" s="70"/>
      <c r="E37" s="70"/>
      <c r="F37" s="47"/>
      <c r="G37" s="132"/>
      <c r="H37" s="132"/>
      <c r="I37" s="129"/>
      <c r="J37" s="96"/>
      <c r="K37" s="131"/>
      <c r="L37" s="131"/>
      <c r="M37" s="109" t="s">
        <v>270</v>
      </c>
      <c r="N37" s="47"/>
      <c r="O37" s="47"/>
      <c r="P37" s="47"/>
    </row>
    <row r="38" spans="1:16" ht="8.1" customHeight="1" x14ac:dyDescent="0.25">
      <c r="A38" s="90"/>
      <c r="B38" s="91"/>
      <c r="C38" s="92"/>
      <c r="D38" s="93"/>
      <c r="E38" s="93"/>
      <c r="F38" s="91"/>
      <c r="G38" s="90"/>
      <c r="H38" s="90"/>
      <c r="I38" s="91"/>
      <c r="J38" s="92"/>
      <c r="K38" s="93"/>
      <c r="L38" s="93"/>
      <c r="M38" s="93"/>
      <c r="N38" s="47"/>
      <c r="O38" s="47"/>
      <c r="P38" s="47"/>
    </row>
    <row r="39" spans="1:16" ht="15" x14ac:dyDescent="0.25">
      <c r="A39" s="118"/>
      <c r="B39" s="109"/>
      <c r="C39" s="69"/>
      <c r="D39" s="70"/>
      <c r="E39" s="70"/>
      <c r="F39" s="47"/>
      <c r="G39" s="68"/>
      <c r="H39" s="118"/>
      <c r="I39" s="109"/>
      <c r="J39" s="69"/>
      <c r="K39" s="70"/>
      <c r="L39" s="70"/>
      <c r="M39" s="47"/>
      <c r="N39" s="47"/>
      <c r="O39" s="47"/>
      <c r="P39" s="47"/>
    </row>
    <row r="40" spans="1:16" ht="15.75" x14ac:dyDescent="0.25">
      <c r="A40" s="99" t="s">
        <v>111</v>
      </c>
      <c r="B40" s="53"/>
      <c r="C40" s="53"/>
      <c r="D40" s="53"/>
      <c r="E40" s="53"/>
      <c r="F40" s="47"/>
      <c r="G40" s="99" t="s">
        <v>111</v>
      </c>
      <c r="H40" s="53"/>
      <c r="I40" s="53"/>
      <c r="J40" s="53"/>
      <c r="K40" s="53"/>
      <c r="L40" s="53"/>
      <c r="M40" s="47"/>
      <c r="N40" s="47"/>
      <c r="O40" s="47"/>
      <c r="P40" s="47"/>
    </row>
    <row r="41" spans="1:16" ht="15.75" x14ac:dyDescent="0.25">
      <c r="A41" s="71" t="s">
        <v>156</v>
      </c>
      <c r="B41" s="72"/>
      <c r="C41" s="72"/>
      <c r="D41" s="72"/>
      <c r="E41" s="72"/>
      <c r="F41" s="47"/>
      <c r="G41" s="71" t="s">
        <v>156</v>
      </c>
      <c r="H41" s="127"/>
      <c r="I41" s="72"/>
      <c r="J41" s="72"/>
      <c r="K41" s="72"/>
      <c r="L41" s="72"/>
      <c r="M41" s="47"/>
      <c r="N41" s="47"/>
      <c r="O41" s="47"/>
      <c r="P41" s="47"/>
    </row>
    <row r="42" spans="1:16" ht="15" x14ac:dyDescent="0.25">
      <c r="A42" s="73" t="s">
        <v>10</v>
      </c>
      <c r="B42" s="58" t="s">
        <v>179</v>
      </c>
      <c r="C42" s="59"/>
      <c r="D42" s="60" t="s">
        <v>110</v>
      </c>
      <c r="E42" s="61"/>
      <c r="F42" s="47"/>
      <c r="G42" s="62">
        <v>5210</v>
      </c>
      <c r="H42" s="87">
        <v>186500</v>
      </c>
      <c r="I42" s="73" t="s">
        <v>113</v>
      </c>
      <c r="J42" s="59"/>
      <c r="K42" s="61">
        <v>57493.59</v>
      </c>
      <c r="L42" s="61"/>
      <c r="M42" s="47" t="s">
        <v>249</v>
      </c>
      <c r="N42" s="47"/>
      <c r="O42" s="47"/>
      <c r="P42" s="47"/>
    </row>
    <row r="43" spans="1:16" ht="15" x14ac:dyDescent="0.25">
      <c r="A43" s="74" t="s">
        <v>12</v>
      </c>
      <c r="B43" s="63" t="s">
        <v>83</v>
      </c>
      <c r="C43" s="59"/>
      <c r="D43" s="60"/>
      <c r="E43" s="61" t="s">
        <v>110</v>
      </c>
      <c r="F43" s="47"/>
      <c r="G43" s="62">
        <v>5210</v>
      </c>
      <c r="H43" s="86">
        <v>235500</v>
      </c>
      <c r="I43" s="74" t="s">
        <v>114</v>
      </c>
      <c r="J43" s="59"/>
      <c r="K43" s="60"/>
      <c r="L43" s="61">
        <v>57493.59</v>
      </c>
      <c r="M43" s="47"/>
      <c r="N43" s="47"/>
      <c r="O43" s="47"/>
      <c r="P43" s="47"/>
    </row>
    <row r="44" spans="1:16" ht="15" x14ac:dyDescent="0.25">
      <c r="A44" s="68"/>
      <c r="B44" s="47"/>
      <c r="C44" s="69"/>
      <c r="D44" s="70"/>
      <c r="E44" s="70"/>
      <c r="F44" s="47"/>
      <c r="G44" s="68"/>
      <c r="H44" s="118"/>
      <c r="I44" s="47"/>
      <c r="J44" s="69"/>
      <c r="K44" s="70"/>
      <c r="L44" s="70"/>
      <c r="M44" s="47"/>
      <c r="N44" s="47"/>
      <c r="O44" s="47"/>
      <c r="P44" s="47"/>
    </row>
    <row r="45" spans="1:16" s="38" customFormat="1" ht="15.75" x14ac:dyDescent="0.25">
      <c r="A45" s="38" t="s">
        <v>227</v>
      </c>
      <c r="B45"/>
      <c r="C45"/>
      <c r="D45" s="101"/>
      <c r="E45" s="71"/>
      <c r="G45" s="38" t="s">
        <v>227</v>
      </c>
      <c r="H45" s="133"/>
      <c r="I45" s="39"/>
    </row>
    <row r="46" spans="1:16" customFormat="1" ht="15" x14ac:dyDescent="0.25">
      <c r="A46" s="74" t="s">
        <v>12</v>
      </c>
      <c r="B46" s="74" t="s">
        <v>224</v>
      </c>
      <c r="C46" s="64"/>
      <c r="D46" s="60" t="s">
        <v>110</v>
      </c>
      <c r="E46" s="61"/>
      <c r="G46" s="67">
        <v>5210</v>
      </c>
      <c r="H46" s="134">
        <v>235500</v>
      </c>
      <c r="I46" s="74" t="s">
        <v>114</v>
      </c>
      <c r="J46" s="64"/>
      <c r="K46" s="76">
        <v>1000</v>
      </c>
      <c r="L46" s="77"/>
      <c r="M46" t="s">
        <v>248</v>
      </c>
    </row>
    <row r="47" spans="1:16" customFormat="1" ht="15" x14ac:dyDescent="0.25">
      <c r="A47" s="78" t="s">
        <v>18</v>
      </c>
      <c r="B47" s="73" t="s">
        <v>151</v>
      </c>
      <c r="C47" s="64"/>
      <c r="D47" s="60"/>
      <c r="E47" s="61" t="s">
        <v>110</v>
      </c>
      <c r="G47" s="62">
        <v>5210</v>
      </c>
      <c r="H47" s="134">
        <v>101000</v>
      </c>
      <c r="I47" s="78" t="s">
        <v>18</v>
      </c>
      <c r="J47" s="64"/>
      <c r="K47" s="76"/>
      <c r="L47" s="77">
        <v>1000</v>
      </c>
    </row>
    <row r="48" spans="1:16" customFormat="1" ht="15" x14ac:dyDescent="0.25">
      <c r="D48" s="42"/>
      <c r="H48" s="135"/>
      <c r="I48" s="40"/>
    </row>
    <row r="49" spans="1:16" ht="15.75" x14ac:dyDescent="0.25">
      <c r="A49" s="71" t="s">
        <v>228</v>
      </c>
      <c r="B49" s="54"/>
      <c r="C49" s="55"/>
      <c r="D49" s="56"/>
      <c r="E49" s="56"/>
      <c r="F49" s="47"/>
      <c r="G49" s="71" t="s">
        <v>223</v>
      </c>
      <c r="H49" s="110"/>
      <c r="I49" s="54"/>
      <c r="J49" s="55"/>
      <c r="K49" s="56"/>
      <c r="L49" s="56"/>
      <c r="M49" s="47"/>
      <c r="N49" s="47"/>
      <c r="O49" s="47"/>
      <c r="P49" s="47"/>
    </row>
    <row r="50" spans="1:16" ht="15" x14ac:dyDescent="0.25">
      <c r="A50" s="58" t="s">
        <v>12</v>
      </c>
      <c r="B50" s="63" t="s">
        <v>154</v>
      </c>
      <c r="C50" s="59"/>
      <c r="D50" s="60" t="s">
        <v>110</v>
      </c>
      <c r="E50" s="61"/>
      <c r="F50" s="47"/>
      <c r="G50" s="62">
        <v>5210</v>
      </c>
      <c r="H50" s="87">
        <v>235500</v>
      </c>
      <c r="I50" s="74" t="s">
        <v>114</v>
      </c>
      <c r="J50" s="59"/>
      <c r="K50" s="60">
        <v>917.61</v>
      </c>
      <c r="L50" s="61"/>
      <c r="M50" t="s">
        <v>248</v>
      </c>
      <c r="N50" s="47"/>
      <c r="O50" s="47"/>
      <c r="P50" s="47"/>
    </row>
    <row r="51" spans="1:16" ht="15" x14ac:dyDescent="0.25">
      <c r="A51" s="63" t="s">
        <v>149</v>
      </c>
      <c r="B51" s="63" t="s">
        <v>155</v>
      </c>
      <c r="C51" s="64"/>
      <c r="D51" s="65" t="s">
        <v>110</v>
      </c>
      <c r="E51" s="66"/>
      <c r="F51" s="47"/>
      <c r="G51" s="62">
        <v>5210</v>
      </c>
      <c r="H51" s="86" t="s">
        <v>127</v>
      </c>
      <c r="I51" s="63" t="s">
        <v>143</v>
      </c>
      <c r="J51" s="64"/>
      <c r="K51" s="65">
        <v>82.39</v>
      </c>
      <c r="L51" s="66"/>
      <c r="M51" s="47"/>
      <c r="N51" s="47"/>
      <c r="O51" s="47"/>
      <c r="P51" s="47"/>
    </row>
    <row r="52" spans="1:16" ht="15" x14ac:dyDescent="0.25">
      <c r="A52" s="63" t="s">
        <v>18</v>
      </c>
      <c r="B52" s="63" t="s">
        <v>85</v>
      </c>
      <c r="C52" s="64"/>
      <c r="D52" s="65"/>
      <c r="E52" s="66" t="s">
        <v>110</v>
      </c>
      <c r="F52" s="47"/>
      <c r="G52" s="62">
        <v>5210</v>
      </c>
      <c r="H52" s="86">
        <v>101000</v>
      </c>
      <c r="I52" s="63" t="s">
        <v>18</v>
      </c>
      <c r="J52" s="64"/>
      <c r="K52" s="65"/>
      <c r="L52" s="66">
        <v>1000</v>
      </c>
      <c r="M52" s="47"/>
      <c r="N52" s="47"/>
      <c r="O52" s="47"/>
      <c r="P52" s="47"/>
    </row>
    <row r="53" spans="1:16" ht="15" x14ac:dyDescent="0.25">
      <c r="A53" s="68"/>
      <c r="B53" s="47"/>
      <c r="C53" s="69"/>
      <c r="D53" s="70"/>
      <c r="E53" s="70"/>
      <c r="F53" s="47"/>
      <c r="G53" s="68"/>
      <c r="H53" s="118"/>
      <c r="I53" s="47"/>
      <c r="J53" s="69"/>
      <c r="K53" s="70"/>
      <c r="L53" s="70"/>
      <c r="M53" s="47"/>
      <c r="N53" s="47"/>
      <c r="O53" s="47"/>
      <c r="P53" s="47"/>
    </row>
    <row r="54" spans="1:16" ht="15.75" x14ac:dyDescent="0.25">
      <c r="A54" s="71" t="s">
        <v>231</v>
      </c>
      <c r="B54" s="54"/>
      <c r="C54" s="55"/>
      <c r="D54" s="56"/>
      <c r="E54" s="56"/>
      <c r="F54" s="47"/>
      <c r="G54" s="126" t="s">
        <v>271</v>
      </c>
      <c r="H54" s="110"/>
      <c r="I54" s="106"/>
      <c r="J54" s="113"/>
      <c r="K54" s="143"/>
      <c r="L54" s="108"/>
      <c r="M54" s="47"/>
      <c r="N54" s="47"/>
      <c r="O54" s="47"/>
      <c r="P54" s="47"/>
    </row>
    <row r="55" spans="1:16" ht="15" x14ac:dyDescent="0.25">
      <c r="A55" s="73" t="s">
        <v>93</v>
      </c>
      <c r="B55" s="58" t="s">
        <v>17</v>
      </c>
      <c r="C55" s="59"/>
      <c r="D55" s="60" t="s">
        <v>110</v>
      </c>
      <c r="E55" s="79"/>
      <c r="F55" s="47"/>
      <c r="G55" s="87">
        <v>5210</v>
      </c>
      <c r="H55" s="87" t="s">
        <v>129</v>
      </c>
      <c r="I55" s="121" t="s">
        <v>93</v>
      </c>
      <c r="J55" s="113"/>
      <c r="K55" s="81">
        <f>958.23*12</f>
        <v>11498.76</v>
      </c>
      <c r="L55" s="139"/>
      <c r="M55" s="47" t="s">
        <v>253</v>
      </c>
      <c r="N55" s="47"/>
      <c r="O55" s="47"/>
      <c r="P55" s="47"/>
    </row>
    <row r="56" spans="1:16" ht="15" x14ac:dyDescent="0.25">
      <c r="A56" s="74" t="s">
        <v>148</v>
      </c>
      <c r="B56" s="63" t="s">
        <v>17</v>
      </c>
      <c r="C56" s="64"/>
      <c r="D56" s="80"/>
      <c r="E56" s="60" t="s">
        <v>110</v>
      </c>
      <c r="F56" s="47"/>
      <c r="G56" s="87">
        <v>5210</v>
      </c>
      <c r="H56" s="86">
        <v>186510</v>
      </c>
      <c r="I56" s="122" t="s">
        <v>115</v>
      </c>
      <c r="J56" s="115"/>
      <c r="K56" s="140"/>
      <c r="L56" s="81">
        <f>K55</f>
        <v>11498.76</v>
      </c>
      <c r="M56" s="47"/>
      <c r="N56" s="47"/>
      <c r="O56" s="47"/>
      <c r="P56" s="47"/>
    </row>
    <row r="57" spans="1:16" ht="15" x14ac:dyDescent="0.25">
      <c r="A57" s="98"/>
      <c r="B57" s="98"/>
      <c r="C57" s="98"/>
      <c r="D57" s="98"/>
      <c r="E57" s="98"/>
      <c r="F57" s="47"/>
      <c r="G57" s="47"/>
      <c r="H57" s="47"/>
      <c r="I57" s="47"/>
      <c r="J57" s="47"/>
      <c r="K57" s="47"/>
      <c r="L57" s="47"/>
      <c r="M57" s="47"/>
      <c r="N57" s="47"/>
      <c r="O57" s="47"/>
      <c r="P57" s="47"/>
    </row>
    <row r="58" spans="1:16" ht="15" x14ac:dyDescent="0.25">
      <c r="A58" s="47"/>
      <c r="B58" s="47"/>
      <c r="C58" s="47"/>
      <c r="D58" s="47"/>
      <c r="E58" s="47"/>
      <c r="F58" s="47"/>
      <c r="G58" s="47"/>
      <c r="H58" s="47"/>
      <c r="I58" s="47"/>
      <c r="J58" s="47"/>
      <c r="K58" s="47"/>
      <c r="L58" s="47"/>
      <c r="M58" s="47"/>
      <c r="N58" s="47"/>
      <c r="O58" s="47"/>
      <c r="P58" s="47"/>
    </row>
    <row r="59" spans="1:16" ht="15" x14ac:dyDescent="0.25">
      <c r="A59" s="47"/>
      <c r="B59" s="47"/>
      <c r="C59" s="47"/>
      <c r="D59" s="47"/>
      <c r="E59" s="47"/>
      <c r="F59" s="47"/>
      <c r="G59" s="47"/>
      <c r="H59" s="47"/>
      <c r="I59" s="47"/>
      <c r="J59" s="47"/>
      <c r="K59" s="47"/>
      <c r="L59" s="47"/>
      <c r="M59" s="47"/>
      <c r="N59" s="47"/>
      <c r="O59" s="47"/>
      <c r="P59" s="47"/>
    </row>
    <row r="60" spans="1:16" ht="15" x14ac:dyDescent="0.25">
      <c r="A60" s="47"/>
      <c r="B60" s="47"/>
      <c r="C60" s="47"/>
      <c r="D60" s="47"/>
      <c r="E60" s="47"/>
      <c r="F60" s="47"/>
      <c r="G60" s="47"/>
      <c r="H60" s="47"/>
      <c r="I60" s="47"/>
      <c r="J60" s="47"/>
      <c r="K60" s="47"/>
      <c r="L60" s="47"/>
      <c r="M60" s="47"/>
      <c r="N60" s="47"/>
      <c r="O60" s="47"/>
      <c r="P60" s="47"/>
    </row>
    <row r="61" spans="1:16" ht="15" x14ac:dyDescent="0.25">
      <c r="A61" s="47"/>
      <c r="B61" s="47"/>
      <c r="C61" s="47"/>
      <c r="D61" s="47"/>
      <c r="E61" s="47"/>
      <c r="F61" s="47"/>
      <c r="G61" s="47"/>
      <c r="H61" s="47"/>
      <c r="I61" s="47"/>
      <c r="J61" s="47"/>
      <c r="K61" s="47"/>
      <c r="L61" s="47"/>
      <c r="M61" s="47"/>
      <c r="N61" s="47"/>
      <c r="O61" s="47"/>
      <c r="P61" s="47"/>
    </row>
    <row r="62" spans="1:16" ht="15" x14ac:dyDescent="0.25">
      <c r="A62" s="47"/>
      <c r="B62" s="47"/>
      <c r="C62" s="47"/>
      <c r="D62" s="47"/>
      <c r="E62" s="47"/>
      <c r="F62" s="47"/>
      <c r="G62" s="47"/>
      <c r="H62" s="47"/>
      <c r="I62" s="47"/>
      <c r="J62" s="47"/>
      <c r="K62" s="47"/>
      <c r="L62" s="47"/>
      <c r="M62" s="47"/>
      <c r="N62" s="47"/>
      <c r="O62" s="47"/>
      <c r="P62" s="47"/>
    </row>
    <row r="63" spans="1:16" ht="15" x14ac:dyDescent="0.25">
      <c r="A63" s="47"/>
      <c r="B63" s="47"/>
      <c r="C63" s="47"/>
      <c r="D63" s="47"/>
      <c r="E63" s="47"/>
      <c r="F63" s="47"/>
      <c r="G63" s="47"/>
      <c r="H63" s="47"/>
      <c r="I63" s="47"/>
      <c r="J63" s="47"/>
      <c r="K63" s="47"/>
      <c r="L63" s="47"/>
      <c r="M63" s="47"/>
      <c r="N63" s="47"/>
      <c r="O63" s="47"/>
      <c r="P63" s="47"/>
    </row>
    <row r="64" spans="1:16" ht="15" x14ac:dyDescent="0.25">
      <c r="A64" s="47"/>
      <c r="B64" s="47"/>
      <c r="C64" s="47"/>
      <c r="D64" s="47"/>
      <c r="E64" s="47"/>
      <c r="F64" s="47"/>
      <c r="G64" s="47"/>
      <c r="H64" s="47"/>
      <c r="I64" s="47"/>
      <c r="J64" s="47"/>
      <c r="K64" s="47"/>
      <c r="L64" s="47"/>
      <c r="M64" s="47"/>
      <c r="N64" s="47"/>
      <c r="O64" s="47"/>
      <c r="P64" s="47"/>
    </row>
    <row r="65" spans="1:16" ht="15" x14ac:dyDescent="0.25">
      <c r="A65" s="47"/>
      <c r="B65" s="47"/>
      <c r="C65" s="47"/>
      <c r="D65" s="47"/>
      <c r="E65" s="47"/>
      <c r="F65" s="47"/>
      <c r="G65" s="47"/>
      <c r="H65" s="47"/>
      <c r="I65" s="47"/>
      <c r="J65" s="47"/>
      <c r="K65" s="47"/>
      <c r="L65" s="47"/>
      <c r="M65" s="47"/>
      <c r="N65" s="47"/>
      <c r="O65" s="47"/>
      <c r="P65" s="47"/>
    </row>
    <row r="66" spans="1:16" ht="15" x14ac:dyDescent="0.25">
      <c r="A66" s="47"/>
      <c r="B66" s="47"/>
      <c r="C66" s="47"/>
      <c r="D66" s="47"/>
      <c r="E66" s="47"/>
      <c r="F66" s="47"/>
      <c r="G66" s="47"/>
      <c r="H66" s="47"/>
      <c r="I66" s="47"/>
      <c r="J66" s="47"/>
      <c r="K66" s="47"/>
      <c r="L66" s="47"/>
      <c r="M66" s="47"/>
      <c r="N66" s="47"/>
      <c r="O66" s="47"/>
      <c r="P66" s="47"/>
    </row>
    <row r="67" spans="1:16" ht="15" x14ac:dyDescent="0.25">
      <c r="A67" s="47"/>
      <c r="B67" s="47"/>
      <c r="C67" s="47"/>
      <c r="D67" s="47"/>
      <c r="E67" s="47"/>
      <c r="F67" s="47"/>
      <c r="G67" s="47"/>
      <c r="H67" s="47"/>
      <c r="I67" s="47"/>
      <c r="J67" s="47"/>
      <c r="K67" s="47"/>
      <c r="L67" s="47"/>
      <c r="M67" s="47"/>
      <c r="N67" s="47"/>
      <c r="O67" s="47"/>
      <c r="P67" s="47"/>
    </row>
    <row r="68" spans="1:16" ht="15" x14ac:dyDescent="0.25">
      <c r="A68" s="47"/>
      <c r="B68" s="47"/>
      <c r="C68" s="47"/>
      <c r="D68" s="47"/>
      <c r="E68" s="47"/>
      <c r="F68" s="47"/>
      <c r="G68" s="47"/>
      <c r="H68" s="47"/>
      <c r="I68" s="47"/>
      <c r="J68" s="47"/>
      <c r="K68" s="47"/>
      <c r="L68" s="47"/>
      <c r="M68" s="47"/>
      <c r="N68" s="47"/>
      <c r="O68" s="47"/>
      <c r="P68" s="47"/>
    </row>
    <row r="69" spans="1:16" ht="15" x14ac:dyDescent="0.25">
      <c r="A69" s="47"/>
      <c r="B69" s="47"/>
      <c r="C69" s="47"/>
      <c r="D69" s="47"/>
      <c r="E69" s="47"/>
      <c r="F69" s="47"/>
      <c r="G69" s="47"/>
      <c r="H69" s="47"/>
      <c r="I69" s="47"/>
      <c r="J69" s="47"/>
      <c r="K69" s="47"/>
      <c r="L69" s="47"/>
      <c r="M69" s="47"/>
      <c r="N69" s="47"/>
      <c r="O69" s="47"/>
      <c r="P69" s="47"/>
    </row>
    <row r="70" spans="1:16" ht="15" x14ac:dyDescent="0.25">
      <c r="A70" s="47"/>
      <c r="B70" s="47"/>
      <c r="C70" s="47"/>
      <c r="D70" s="47"/>
      <c r="E70" s="47"/>
      <c r="F70" s="47"/>
      <c r="G70" s="47"/>
      <c r="H70" s="47"/>
      <c r="I70" s="47"/>
      <c r="J70" s="47"/>
      <c r="K70" s="47"/>
      <c r="L70" s="47"/>
      <c r="M70" s="47"/>
      <c r="N70" s="47"/>
      <c r="O70" s="47"/>
      <c r="P70" s="47"/>
    </row>
    <row r="71" spans="1:16" ht="15" x14ac:dyDescent="0.25">
      <c r="A71" s="47"/>
      <c r="B71" s="47"/>
      <c r="C71" s="47"/>
      <c r="D71" s="47"/>
      <c r="E71" s="47"/>
      <c r="F71" s="47"/>
      <c r="G71" s="47"/>
      <c r="H71" s="47"/>
      <c r="I71" s="47"/>
      <c r="J71" s="47"/>
      <c r="K71" s="47"/>
      <c r="L71" s="47"/>
      <c r="M71" s="47"/>
      <c r="N71" s="47"/>
      <c r="O71" s="47"/>
      <c r="P71" s="47"/>
    </row>
    <row r="72" spans="1:16" ht="15" x14ac:dyDescent="0.25">
      <c r="A72" s="47"/>
      <c r="B72" s="47"/>
      <c r="C72" s="47"/>
      <c r="D72" s="47"/>
      <c r="E72" s="47"/>
      <c r="F72" s="47"/>
      <c r="G72" s="47"/>
      <c r="H72" s="47"/>
      <c r="I72" s="47"/>
      <c r="J72" s="47"/>
      <c r="K72" s="47"/>
      <c r="L72" s="47"/>
      <c r="M72" s="47"/>
      <c r="N72" s="47"/>
      <c r="O72" s="47"/>
      <c r="P72" s="47"/>
    </row>
    <row r="73" spans="1:16" ht="15" x14ac:dyDescent="0.25">
      <c r="A73" s="47"/>
      <c r="B73" s="47"/>
      <c r="C73" s="47"/>
      <c r="D73" s="47"/>
      <c r="E73" s="47"/>
      <c r="F73" s="47"/>
      <c r="G73" s="47"/>
      <c r="H73" s="47"/>
      <c r="I73" s="47"/>
      <c r="J73" s="47"/>
      <c r="K73" s="47"/>
      <c r="L73" s="47"/>
      <c r="M73" s="47"/>
      <c r="N73" s="47"/>
      <c r="O73" s="47"/>
      <c r="P73" s="47"/>
    </row>
    <row r="74" spans="1:16" ht="15" x14ac:dyDescent="0.25">
      <c r="A74" s="47"/>
      <c r="B74" s="47"/>
      <c r="C74" s="47"/>
      <c r="D74" s="47"/>
      <c r="E74" s="47"/>
      <c r="F74" s="47"/>
      <c r="G74" s="47"/>
      <c r="H74" s="47"/>
      <c r="I74" s="47"/>
      <c r="J74" s="47"/>
      <c r="K74" s="47"/>
      <c r="L74" s="47"/>
      <c r="M74" s="47"/>
      <c r="N74" s="47"/>
      <c r="O74" s="47"/>
      <c r="P74" s="47"/>
    </row>
    <row r="75" spans="1:16" ht="15" x14ac:dyDescent="0.25">
      <c r="A75" s="47"/>
      <c r="B75" s="47"/>
      <c r="C75" s="47"/>
      <c r="D75" s="47"/>
      <c r="E75" s="47"/>
      <c r="F75" s="47"/>
      <c r="G75" s="47"/>
      <c r="H75" s="47"/>
      <c r="I75" s="47"/>
      <c r="J75" s="47"/>
      <c r="K75" s="47"/>
      <c r="L75" s="47"/>
      <c r="M75" s="47"/>
      <c r="N75" s="47"/>
      <c r="O75" s="47"/>
      <c r="P75" s="47"/>
    </row>
    <row r="76" spans="1:16" ht="15" x14ac:dyDescent="0.25">
      <c r="A76" s="47"/>
      <c r="B76" s="47"/>
      <c r="C76" s="47"/>
      <c r="D76" s="47"/>
      <c r="E76" s="47"/>
      <c r="F76" s="47"/>
      <c r="G76" s="47"/>
      <c r="H76" s="47"/>
      <c r="I76" s="47"/>
      <c r="J76" s="47"/>
      <c r="K76" s="47"/>
      <c r="L76" s="47"/>
      <c r="M76" s="47"/>
      <c r="N76" s="47"/>
      <c r="O76" s="47"/>
      <c r="P76" s="47"/>
    </row>
    <row r="77" spans="1:16" ht="15" x14ac:dyDescent="0.25">
      <c r="A77" s="47"/>
      <c r="B77" s="47"/>
      <c r="C77" s="47"/>
      <c r="D77" s="47"/>
      <c r="E77" s="47"/>
      <c r="F77" s="47"/>
      <c r="G77" s="47"/>
      <c r="H77" s="47"/>
      <c r="I77" s="47"/>
      <c r="J77" s="47"/>
      <c r="K77" s="47"/>
      <c r="L77" s="47"/>
      <c r="M77" s="47"/>
      <c r="N77" s="47"/>
      <c r="O77" s="47"/>
      <c r="P77" s="47"/>
    </row>
    <row r="78" spans="1:16" ht="15" x14ac:dyDescent="0.25">
      <c r="A78" s="47"/>
      <c r="B78" s="47"/>
      <c r="C78" s="47"/>
      <c r="D78" s="47"/>
      <c r="E78" s="47"/>
      <c r="F78" s="47"/>
      <c r="G78" s="47"/>
      <c r="H78" s="47"/>
      <c r="I78" s="47"/>
      <c r="J78" s="47"/>
      <c r="K78" s="47"/>
      <c r="L78" s="47"/>
      <c r="M78" s="47"/>
      <c r="N78" s="47"/>
      <c r="O78" s="47"/>
      <c r="P78" s="47"/>
    </row>
    <row r="79" spans="1:16" ht="15" x14ac:dyDescent="0.25">
      <c r="A79" s="47"/>
      <c r="B79" s="47"/>
      <c r="C79" s="47"/>
      <c r="D79" s="47"/>
      <c r="E79" s="47"/>
      <c r="F79" s="47"/>
      <c r="G79" s="47"/>
      <c r="H79" s="47"/>
      <c r="I79" s="47"/>
      <c r="J79" s="47"/>
      <c r="K79" s="47"/>
      <c r="L79" s="47"/>
      <c r="M79" s="47"/>
      <c r="N79" s="47"/>
      <c r="O79" s="47"/>
      <c r="P79" s="47"/>
    </row>
    <row r="80" spans="1:16" ht="15" x14ac:dyDescent="0.25">
      <c r="A80" s="47"/>
      <c r="B80" s="47"/>
      <c r="C80" s="47"/>
      <c r="D80" s="47"/>
      <c r="E80" s="47"/>
      <c r="F80" s="47"/>
      <c r="G80" s="47"/>
      <c r="H80" s="47"/>
      <c r="I80" s="47"/>
      <c r="J80" s="47"/>
      <c r="K80" s="47"/>
      <c r="L80" s="47"/>
      <c r="M80" s="47"/>
      <c r="N80" s="47"/>
      <c r="O80" s="47"/>
      <c r="P80" s="47"/>
    </row>
    <row r="81" spans="1:16" ht="15" x14ac:dyDescent="0.25">
      <c r="A81" s="47"/>
      <c r="B81" s="47"/>
      <c r="C81" s="47"/>
      <c r="D81" s="47"/>
      <c r="E81" s="47"/>
      <c r="F81" s="47"/>
      <c r="G81" s="47"/>
      <c r="H81" s="47"/>
      <c r="I81" s="47"/>
      <c r="J81" s="47"/>
      <c r="K81" s="47"/>
      <c r="L81" s="47"/>
      <c r="M81" s="47"/>
      <c r="N81" s="47"/>
      <c r="O81" s="47"/>
      <c r="P81" s="47"/>
    </row>
    <row r="82" spans="1:16" ht="15" x14ac:dyDescent="0.25">
      <c r="A82" s="47"/>
      <c r="B82" s="47"/>
      <c r="C82" s="47"/>
      <c r="D82" s="47"/>
      <c r="E82" s="47"/>
      <c r="F82" s="47"/>
      <c r="G82" s="47"/>
      <c r="H82" s="47"/>
      <c r="I82" s="47"/>
      <c r="J82" s="47"/>
      <c r="K82" s="47"/>
      <c r="L82" s="47"/>
      <c r="M82" s="47"/>
      <c r="N82" s="47"/>
      <c r="O82" s="47"/>
      <c r="P82" s="47"/>
    </row>
    <row r="83" spans="1:16" ht="15" x14ac:dyDescent="0.25">
      <c r="A83" s="47"/>
      <c r="B83" s="47"/>
      <c r="C83" s="47"/>
      <c r="D83" s="47"/>
      <c r="E83" s="47"/>
      <c r="F83" s="47"/>
      <c r="G83" s="47"/>
      <c r="H83" s="47"/>
      <c r="I83" s="47"/>
      <c r="J83" s="47"/>
      <c r="K83" s="47"/>
      <c r="L83" s="47"/>
      <c r="M83" s="47"/>
      <c r="N83" s="47"/>
      <c r="O83" s="47"/>
      <c r="P83" s="47"/>
    </row>
    <row r="84" spans="1:16" ht="15" x14ac:dyDescent="0.25">
      <c r="A84" s="47"/>
      <c r="B84" s="47"/>
      <c r="C84" s="47"/>
      <c r="D84" s="47"/>
      <c r="E84" s="47"/>
      <c r="F84" s="47"/>
      <c r="G84" s="47"/>
      <c r="H84" s="47"/>
      <c r="I84" s="47"/>
      <c r="J84" s="47"/>
      <c r="K84" s="47"/>
      <c r="L84" s="47"/>
      <c r="M84" s="47"/>
      <c r="N84" s="47"/>
      <c r="O84" s="47"/>
      <c r="P84" s="47"/>
    </row>
    <row r="85" spans="1:16" ht="15" x14ac:dyDescent="0.25">
      <c r="A85" s="47"/>
      <c r="B85" s="47"/>
      <c r="C85" s="47"/>
      <c r="D85" s="47"/>
      <c r="E85" s="47"/>
      <c r="F85" s="47"/>
      <c r="G85" s="47"/>
      <c r="H85" s="47"/>
      <c r="I85" s="47"/>
      <c r="J85" s="47"/>
      <c r="K85" s="47"/>
      <c r="L85" s="47"/>
      <c r="M85" s="47"/>
      <c r="N85" s="47"/>
      <c r="O85" s="47"/>
      <c r="P85" s="47"/>
    </row>
  </sheetData>
  <mergeCells count="2">
    <mergeCell ref="A1:E1"/>
    <mergeCell ref="G1:L1"/>
  </mergeCells>
  <printOptions horizontalCentered="1" verticalCentered="1"/>
  <pageMargins left="0.25" right="0.25" top="0.25" bottom="0.25" header="0" footer="0"/>
  <pageSetup scale="4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2C7E-656F-4B6F-8239-789F3232891F}">
  <sheetPr>
    <tabColor theme="4" tint="0.79998168889431442"/>
    <pageSetUpPr fitToPage="1"/>
  </sheetPr>
  <dimension ref="A1:P96"/>
  <sheetViews>
    <sheetView zoomScaleNormal="100" workbookViewId="0">
      <selection activeCell="G1" sqref="G1:L1"/>
    </sheetView>
  </sheetViews>
  <sheetFormatPr defaultRowHeight="14.25" x14ac:dyDescent="0.2"/>
  <cols>
    <col min="1" max="1" width="34.42578125" style="49" bestFit="1" customWidth="1"/>
    <col min="2" max="2" width="40.42578125" style="49" customWidth="1"/>
    <col min="3" max="3" width="3.28515625" style="49" customWidth="1"/>
    <col min="4" max="5" width="13.85546875" style="49" customWidth="1"/>
    <col min="6" max="6" width="3.140625" style="49" customWidth="1"/>
    <col min="7" max="7" width="12.7109375" style="49" customWidth="1"/>
    <col min="8" max="8" width="29.28515625" style="49" customWidth="1"/>
    <col min="9" max="9" width="41.42578125" style="49" customWidth="1"/>
    <col min="10" max="10" width="3.28515625" style="49" customWidth="1"/>
    <col min="11" max="12" width="13.85546875" style="49" customWidth="1"/>
    <col min="13" max="13" width="15" style="49" customWidth="1"/>
    <col min="14" max="256" width="9.140625" style="49"/>
    <col min="257" max="257" width="20.7109375" style="49" customWidth="1"/>
    <col min="258" max="258" width="16.5703125" style="49" customWidth="1"/>
    <col min="259" max="259" width="40.42578125" style="49" customWidth="1"/>
    <col min="260" max="260" width="7.7109375" style="49" customWidth="1"/>
    <col min="261" max="261" width="20.7109375" style="49" customWidth="1"/>
    <col min="262" max="262" width="22" style="49" customWidth="1"/>
    <col min="263" max="263" width="8" style="49" customWidth="1"/>
    <col min="264" max="512" width="9.140625" style="49"/>
    <col min="513" max="513" width="20.7109375" style="49" customWidth="1"/>
    <col min="514" max="514" width="16.5703125" style="49" customWidth="1"/>
    <col min="515" max="515" width="40.42578125" style="49" customWidth="1"/>
    <col min="516" max="516" width="7.7109375" style="49" customWidth="1"/>
    <col min="517" max="517" width="20.7109375" style="49" customWidth="1"/>
    <col min="518" max="518" width="22" style="49" customWidth="1"/>
    <col min="519" max="519" width="8" style="49" customWidth="1"/>
    <col min="520" max="768" width="9.140625" style="49"/>
    <col min="769" max="769" width="20.7109375" style="49" customWidth="1"/>
    <col min="770" max="770" width="16.5703125" style="49" customWidth="1"/>
    <col min="771" max="771" width="40.42578125" style="49" customWidth="1"/>
    <col min="772" max="772" width="7.7109375" style="49" customWidth="1"/>
    <col min="773" max="773" width="20.7109375" style="49" customWidth="1"/>
    <col min="774" max="774" width="22" style="49" customWidth="1"/>
    <col min="775" max="775" width="8" style="49" customWidth="1"/>
    <col min="776" max="1024" width="9.140625" style="49"/>
    <col min="1025" max="1025" width="20.7109375" style="49" customWidth="1"/>
    <col min="1026" max="1026" width="16.5703125" style="49" customWidth="1"/>
    <col min="1027" max="1027" width="40.42578125" style="49" customWidth="1"/>
    <col min="1028" max="1028" width="7.7109375" style="49" customWidth="1"/>
    <col min="1029" max="1029" width="20.7109375" style="49" customWidth="1"/>
    <col min="1030" max="1030" width="22" style="49" customWidth="1"/>
    <col min="1031" max="1031" width="8" style="49" customWidth="1"/>
    <col min="1032" max="1280" width="9.140625" style="49"/>
    <col min="1281" max="1281" width="20.7109375" style="49" customWidth="1"/>
    <col min="1282" max="1282" width="16.5703125" style="49" customWidth="1"/>
    <col min="1283" max="1283" width="40.42578125" style="49" customWidth="1"/>
    <col min="1284" max="1284" width="7.7109375" style="49" customWidth="1"/>
    <col min="1285" max="1285" width="20.7109375" style="49" customWidth="1"/>
    <col min="1286" max="1286" width="22" style="49" customWidth="1"/>
    <col min="1287" max="1287" width="8" style="49" customWidth="1"/>
    <col min="1288" max="1536" width="9.140625" style="49"/>
    <col min="1537" max="1537" width="20.7109375" style="49" customWidth="1"/>
    <col min="1538" max="1538" width="16.5703125" style="49" customWidth="1"/>
    <col min="1539" max="1539" width="40.42578125" style="49" customWidth="1"/>
    <col min="1540" max="1540" width="7.7109375" style="49" customWidth="1"/>
    <col min="1541" max="1541" width="20.7109375" style="49" customWidth="1"/>
    <col min="1542" max="1542" width="22" style="49" customWidth="1"/>
    <col min="1543" max="1543" width="8" style="49" customWidth="1"/>
    <col min="1544" max="1792" width="9.140625" style="49"/>
    <col min="1793" max="1793" width="20.7109375" style="49" customWidth="1"/>
    <col min="1794" max="1794" width="16.5703125" style="49" customWidth="1"/>
    <col min="1795" max="1795" width="40.42578125" style="49" customWidth="1"/>
    <col min="1796" max="1796" width="7.7109375" style="49" customWidth="1"/>
    <col min="1797" max="1797" width="20.7109375" style="49" customWidth="1"/>
    <col min="1798" max="1798" width="22" style="49" customWidth="1"/>
    <col min="1799" max="1799" width="8" style="49" customWidth="1"/>
    <col min="1800" max="2048" width="9.140625" style="49"/>
    <col min="2049" max="2049" width="20.7109375" style="49" customWidth="1"/>
    <col min="2050" max="2050" width="16.5703125" style="49" customWidth="1"/>
    <col min="2051" max="2051" width="40.42578125" style="49" customWidth="1"/>
    <col min="2052" max="2052" width="7.7109375" style="49" customWidth="1"/>
    <col min="2053" max="2053" width="20.7109375" style="49" customWidth="1"/>
    <col min="2054" max="2054" width="22" style="49" customWidth="1"/>
    <col min="2055" max="2055" width="8" style="49" customWidth="1"/>
    <col min="2056" max="2304" width="9.140625" style="49"/>
    <col min="2305" max="2305" width="20.7109375" style="49" customWidth="1"/>
    <col min="2306" max="2306" width="16.5703125" style="49" customWidth="1"/>
    <col min="2307" max="2307" width="40.42578125" style="49" customWidth="1"/>
    <col min="2308" max="2308" width="7.7109375" style="49" customWidth="1"/>
    <col min="2309" max="2309" width="20.7109375" style="49" customWidth="1"/>
    <col min="2310" max="2310" width="22" style="49" customWidth="1"/>
    <col min="2311" max="2311" width="8" style="49" customWidth="1"/>
    <col min="2312" max="2560" width="9.140625" style="49"/>
    <col min="2561" max="2561" width="20.7109375" style="49" customWidth="1"/>
    <col min="2562" max="2562" width="16.5703125" style="49" customWidth="1"/>
    <col min="2563" max="2563" width="40.42578125" style="49" customWidth="1"/>
    <col min="2564" max="2564" width="7.7109375" style="49" customWidth="1"/>
    <col min="2565" max="2565" width="20.7109375" style="49" customWidth="1"/>
    <col min="2566" max="2566" width="22" style="49" customWidth="1"/>
    <col min="2567" max="2567" width="8" style="49" customWidth="1"/>
    <col min="2568" max="2816" width="9.140625" style="49"/>
    <col min="2817" max="2817" width="20.7109375" style="49" customWidth="1"/>
    <col min="2818" max="2818" width="16.5703125" style="49" customWidth="1"/>
    <col min="2819" max="2819" width="40.42578125" style="49" customWidth="1"/>
    <col min="2820" max="2820" width="7.7109375" style="49" customWidth="1"/>
    <col min="2821" max="2821" width="20.7109375" style="49" customWidth="1"/>
    <col min="2822" max="2822" width="22" style="49" customWidth="1"/>
    <col min="2823" max="2823" width="8" style="49" customWidth="1"/>
    <col min="2824" max="3072" width="9.140625" style="49"/>
    <col min="3073" max="3073" width="20.7109375" style="49" customWidth="1"/>
    <col min="3074" max="3074" width="16.5703125" style="49" customWidth="1"/>
    <col min="3075" max="3075" width="40.42578125" style="49" customWidth="1"/>
    <col min="3076" max="3076" width="7.7109375" style="49" customWidth="1"/>
    <col min="3077" max="3077" width="20.7109375" style="49" customWidth="1"/>
    <col min="3078" max="3078" width="22" style="49" customWidth="1"/>
    <col min="3079" max="3079" width="8" style="49" customWidth="1"/>
    <col min="3080" max="3328" width="9.140625" style="49"/>
    <col min="3329" max="3329" width="20.7109375" style="49" customWidth="1"/>
    <col min="3330" max="3330" width="16.5703125" style="49" customWidth="1"/>
    <col min="3331" max="3331" width="40.42578125" style="49" customWidth="1"/>
    <col min="3332" max="3332" width="7.7109375" style="49" customWidth="1"/>
    <col min="3333" max="3333" width="20.7109375" style="49" customWidth="1"/>
    <col min="3334" max="3334" width="22" style="49" customWidth="1"/>
    <col min="3335" max="3335" width="8" style="49" customWidth="1"/>
    <col min="3336" max="3584" width="9.140625" style="49"/>
    <col min="3585" max="3585" width="20.7109375" style="49" customWidth="1"/>
    <col min="3586" max="3586" width="16.5703125" style="49" customWidth="1"/>
    <col min="3587" max="3587" width="40.42578125" style="49" customWidth="1"/>
    <col min="3588" max="3588" width="7.7109375" style="49" customWidth="1"/>
    <col min="3589" max="3589" width="20.7109375" style="49" customWidth="1"/>
    <col min="3590" max="3590" width="22" style="49" customWidth="1"/>
    <col min="3591" max="3591" width="8" style="49" customWidth="1"/>
    <col min="3592" max="3840" width="9.140625" style="49"/>
    <col min="3841" max="3841" width="20.7109375" style="49" customWidth="1"/>
    <col min="3842" max="3842" width="16.5703125" style="49" customWidth="1"/>
    <col min="3843" max="3843" width="40.42578125" style="49" customWidth="1"/>
    <col min="3844" max="3844" width="7.7109375" style="49" customWidth="1"/>
    <col min="3845" max="3845" width="20.7109375" style="49" customWidth="1"/>
    <col min="3846" max="3846" width="22" style="49" customWidth="1"/>
    <col min="3847" max="3847" width="8" style="49" customWidth="1"/>
    <col min="3848" max="4096" width="9.140625" style="49"/>
    <col min="4097" max="4097" width="20.7109375" style="49" customWidth="1"/>
    <col min="4098" max="4098" width="16.5703125" style="49" customWidth="1"/>
    <col min="4099" max="4099" width="40.42578125" style="49" customWidth="1"/>
    <col min="4100" max="4100" width="7.7109375" style="49" customWidth="1"/>
    <col min="4101" max="4101" width="20.7109375" style="49" customWidth="1"/>
    <col min="4102" max="4102" width="22" style="49" customWidth="1"/>
    <col min="4103" max="4103" width="8" style="49" customWidth="1"/>
    <col min="4104" max="4352" width="9.140625" style="49"/>
    <col min="4353" max="4353" width="20.7109375" style="49" customWidth="1"/>
    <col min="4354" max="4354" width="16.5703125" style="49" customWidth="1"/>
    <col min="4355" max="4355" width="40.42578125" style="49" customWidth="1"/>
    <col min="4356" max="4356" width="7.7109375" style="49" customWidth="1"/>
    <col min="4357" max="4357" width="20.7109375" style="49" customWidth="1"/>
    <col min="4358" max="4358" width="22" style="49" customWidth="1"/>
    <col min="4359" max="4359" width="8" style="49" customWidth="1"/>
    <col min="4360" max="4608" width="9.140625" style="49"/>
    <col min="4609" max="4609" width="20.7109375" style="49" customWidth="1"/>
    <col min="4610" max="4610" width="16.5703125" style="49" customWidth="1"/>
    <col min="4611" max="4611" width="40.42578125" style="49" customWidth="1"/>
    <col min="4612" max="4612" width="7.7109375" style="49" customWidth="1"/>
    <col min="4613" max="4613" width="20.7109375" style="49" customWidth="1"/>
    <col min="4614" max="4614" width="22" style="49" customWidth="1"/>
    <col min="4615" max="4615" width="8" style="49" customWidth="1"/>
    <col min="4616" max="4864" width="9.140625" style="49"/>
    <col min="4865" max="4865" width="20.7109375" style="49" customWidth="1"/>
    <col min="4866" max="4866" width="16.5703125" style="49" customWidth="1"/>
    <col min="4867" max="4867" width="40.42578125" style="49" customWidth="1"/>
    <col min="4868" max="4868" width="7.7109375" style="49" customWidth="1"/>
    <col min="4869" max="4869" width="20.7109375" style="49" customWidth="1"/>
    <col min="4870" max="4870" width="22" style="49" customWidth="1"/>
    <col min="4871" max="4871" width="8" style="49" customWidth="1"/>
    <col min="4872" max="5120" width="9.140625" style="49"/>
    <col min="5121" max="5121" width="20.7109375" style="49" customWidth="1"/>
    <col min="5122" max="5122" width="16.5703125" style="49" customWidth="1"/>
    <col min="5123" max="5123" width="40.42578125" style="49" customWidth="1"/>
    <col min="5124" max="5124" width="7.7109375" style="49" customWidth="1"/>
    <col min="5125" max="5125" width="20.7109375" style="49" customWidth="1"/>
    <col min="5126" max="5126" width="22" style="49" customWidth="1"/>
    <col min="5127" max="5127" width="8" style="49" customWidth="1"/>
    <col min="5128" max="5376" width="9.140625" style="49"/>
    <col min="5377" max="5377" width="20.7109375" style="49" customWidth="1"/>
    <col min="5378" max="5378" width="16.5703125" style="49" customWidth="1"/>
    <col min="5379" max="5379" width="40.42578125" style="49" customWidth="1"/>
    <col min="5380" max="5380" width="7.7109375" style="49" customWidth="1"/>
    <col min="5381" max="5381" width="20.7109375" style="49" customWidth="1"/>
    <col min="5382" max="5382" width="22" style="49" customWidth="1"/>
    <col min="5383" max="5383" width="8" style="49" customWidth="1"/>
    <col min="5384" max="5632" width="9.140625" style="49"/>
    <col min="5633" max="5633" width="20.7109375" style="49" customWidth="1"/>
    <col min="5634" max="5634" width="16.5703125" style="49" customWidth="1"/>
    <col min="5635" max="5635" width="40.42578125" style="49" customWidth="1"/>
    <col min="5636" max="5636" width="7.7109375" style="49" customWidth="1"/>
    <col min="5637" max="5637" width="20.7109375" style="49" customWidth="1"/>
    <col min="5638" max="5638" width="22" style="49" customWidth="1"/>
    <col min="5639" max="5639" width="8" style="49" customWidth="1"/>
    <col min="5640" max="5888" width="9.140625" style="49"/>
    <col min="5889" max="5889" width="20.7109375" style="49" customWidth="1"/>
    <col min="5890" max="5890" width="16.5703125" style="49" customWidth="1"/>
    <col min="5891" max="5891" width="40.42578125" style="49" customWidth="1"/>
    <col min="5892" max="5892" width="7.7109375" style="49" customWidth="1"/>
    <col min="5893" max="5893" width="20.7109375" style="49" customWidth="1"/>
    <col min="5894" max="5894" width="22" style="49" customWidth="1"/>
    <col min="5895" max="5895" width="8" style="49" customWidth="1"/>
    <col min="5896" max="6144" width="9.140625" style="49"/>
    <col min="6145" max="6145" width="20.7109375" style="49" customWidth="1"/>
    <col min="6146" max="6146" width="16.5703125" style="49" customWidth="1"/>
    <col min="6147" max="6147" width="40.42578125" style="49" customWidth="1"/>
    <col min="6148" max="6148" width="7.7109375" style="49" customWidth="1"/>
    <col min="6149" max="6149" width="20.7109375" style="49" customWidth="1"/>
    <col min="6150" max="6150" width="22" style="49" customWidth="1"/>
    <col min="6151" max="6151" width="8" style="49" customWidth="1"/>
    <col min="6152" max="6400" width="9.140625" style="49"/>
    <col min="6401" max="6401" width="20.7109375" style="49" customWidth="1"/>
    <col min="6402" max="6402" width="16.5703125" style="49" customWidth="1"/>
    <col min="6403" max="6403" width="40.42578125" style="49" customWidth="1"/>
    <col min="6404" max="6404" width="7.7109375" style="49" customWidth="1"/>
    <col min="6405" max="6405" width="20.7109375" style="49" customWidth="1"/>
    <col min="6406" max="6406" width="22" style="49" customWidth="1"/>
    <col min="6407" max="6407" width="8" style="49" customWidth="1"/>
    <col min="6408" max="6656" width="9.140625" style="49"/>
    <col min="6657" max="6657" width="20.7109375" style="49" customWidth="1"/>
    <col min="6658" max="6658" width="16.5703125" style="49" customWidth="1"/>
    <col min="6659" max="6659" width="40.42578125" style="49" customWidth="1"/>
    <col min="6660" max="6660" width="7.7109375" style="49" customWidth="1"/>
    <col min="6661" max="6661" width="20.7109375" style="49" customWidth="1"/>
    <col min="6662" max="6662" width="22" style="49" customWidth="1"/>
    <col min="6663" max="6663" width="8" style="49" customWidth="1"/>
    <col min="6664" max="6912" width="9.140625" style="49"/>
    <col min="6913" max="6913" width="20.7109375" style="49" customWidth="1"/>
    <col min="6914" max="6914" width="16.5703125" style="49" customWidth="1"/>
    <col min="6915" max="6915" width="40.42578125" style="49" customWidth="1"/>
    <col min="6916" max="6916" width="7.7109375" style="49" customWidth="1"/>
    <col min="6917" max="6917" width="20.7109375" style="49" customWidth="1"/>
    <col min="6918" max="6918" width="22" style="49" customWidth="1"/>
    <col min="6919" max="6919" width="8" style="49" customWidth="1"/>
    <col min="6920" max="7168" width="9.140625" style="49"/>
    <col min="7169" max="7169" width="20.7109375" style="49" customWidth="1"/>
    <col min="7170" max="7170" width="16.5703125" style="49" customWidth="1"/>
    <col min="7171" max="7171" width="40.42578125" style="49" customWidth="1"/>
    <col min="7172" max="7172" width="7.7109375" style="49" customWidth="1"/>
    <col min="7173" max="7173" width="20.7109375" style="49" customWidth="1"/>
    <col min="7174" max="7174" width="22" style="49" customWidth="1"/>
    <col min="7175" max="7175" width="8" style="49" customWidth="1"/>
    <col min="7176" max="7424" width="9.140625" style="49"/>
    <col min="7425" max="7425" width="20.7109375" style="49" customWidth="1"/>
    <col min="7426" max="7426" width="16.5703125" style="49" customWidth="1"/>
    <col min="7427" max="7427" width="40.42578125" style="49" customWidth="1"/>
    <col min="7428" max="7428" width="7.7109375" style="49" customWidth="1"/>
    <col min="7429" max="7429" width="20.7109375" style="49" customWidth="1"/>
    <col min="7430" max="7430" width="22" style="49" customWidth="1"/>
    <col min="7431" max="7431" width="8" style="49" customWidth="1"/>
    <col min="7432" max="7680" width="9.140625" style="49"/>
    <col min="7681" max="7681" width="20.7109375" style="49" customWidth="1"/>
    <col min="7682" max="7682" width="16.5703125" style="49" customWidth="1"/>
    <col min="7683" max="7683" width="40.42578125" style="49" customWidth="1"/>
    <col min="7684" max="7684" width="7.7109375" style="49" customWidth="1"/>
    <col min="7685" max="7685" width="20.7109375" style="49" customWidth="1"/>
    <col min="7686" max="7686" width="22" style="49" customWidth="1"/>
    <col min="7687" max="7687" width="8" style="49" customWidth="1"/>
    <col min="7688" max="7936" width="9.140625" style="49"/>
    <col min="7937" max="7937" width="20.7109375" style="49" customWidth="1"/>
    <col min="7938" max="7938" width="16.5703125" style="49" customWidth="1"/>
    <col min="7939" max="7939" width="40.42578125" style="49" customWidth="1"/>
    <col min="7940" max="7940" width="7.7109375" style="49" customWidth="1"/>
    <col min="7941" max="7941" width="20.7109375" style="49" customWidth="1"/>
    <col min="7942" max="7942" width="22" style="49" customWidth="1"/>
    <col min="7943" max="7943" width="8" style="49" customWidth="1"/>
    <col min="7944" max="8192" width="9.140625" style="49"/>
    <col min="8193" max="8193" width="20.7109375" style="49" customWidth="1"/>
    <col min="8194" max="8194" width="16.5703125" style="49" customWidth="1"/>
    <col min="8195" max="8195" width="40.42578125" style="49" customWidth="1"/>
    <col min="8196" max="8196" width="7.7109375" style="49" customWidth="1"/>
    <col min="8197" max="8197" width="20.7109375" style="49" customWidth="1"/>
    <col min="8198" max="8198" width="22" style="49" customWidth="1"/>
    <col min="8199" max="8199" width="8" style="49" customWidth="1"/>
    <col min="8200" max="8448" width="9.140625" style="49"/>
    <col min="8449" max="8449" width="20.7109375" style="49" customWidth="1"/>
    <col min="8450" max="8450" width="16.5703125" style="49" customWidth="1"/>
    <col min="8451" max="8451" width="40.42578125" style="49" customWidth="1"/>
    <col min="8452" max="8452" width="7.7109375" style="49" customWidth="1"/>
    <col min="8453" max="8453" width="20.7109375" style="49" customWidth="1"/>
    <col min="8454" max="8454" width="22" style="49" customWidth="1"/>
    <col min="8455" max="8455" width="8" style="49" customWidth="1"/>
    <col min="8456" max="8704" width="9.140625" style="49"/>
    <col min="8705" max="8705" width="20.7109375" style="49" customWidth="1"/>
    <col min="8706" max="8706" width="16.5703125" style="49" customWidth="1"/>
    <col min="8707" max="8707" width="40.42578125" style="49" customWidth="1"/>
    <col min="8708" max="8708" width="7.7109375" style="49" customWidth="1"/>
    <col min="8709" max="8709" width="20.7109375" style="49" customWidth="1"/>
    <col min="8710" max="8710" width="22" style="49" customWidth="1"/>
    <col min="8711" max="8711" width="8" style="49" customWidth="1"/>
    <col min="8712" max="8960" width="9.140625" style="49"/>
    <col min="8961" max="8961" width="20.7109375" style="49" customWidth="1"/>
    <col min="8962" max="8962" width="16.5703125" style="49" customWidth="1"/>
    <col min="8963" max="8963" width="40.42578125" style="49" customWidth="1"/>
    <col min="8964" max="8964" width="7.7109375" style="49" customWidth="1"/>
    <col min="8965" max="8965" width="20.7109375" style="49" customWidth="1"/>
    <col min="8966" max="8966" width="22" style="49" customWidth="1"/>
    <col min="8967" max="8967" width="8" style="49" customWidth="1"/>
    <col min="8968" max="9216" width="9.140625" style="49"/>
    <col min="9217" max="9217" width="20.7109375" style="49" customWidth="1"/>
    <col min="9218" max="9218" width="16.5703125" style="49" customWidth="1"/>
    <col min="9219" max="9219" width="40.42578125" style="49" customWidth="1"/>
    <col min="9220" max="9220" width="7.7109375" style="49" customWidth="1"/>
    <col min="9221" max="9221" width="20.7109375" style="49" customWidth="1"/>
    <col min="9222" max="9222" width="22" style="49" customWidth="1"/>
    <col min="9223" max="9223" width="8" style="49" customWidth="1"/>
    <col min="9224" max="9472" width="9.140625" style="49"/>
    <col min="9473" max="9473" width="20.7109375" style="49" customWidth="1"/>
    <col min="9474" max="9474" width="16.5703125" style="49" customWidth="1"/>
    <col min="9475" max="9475" width="40.42578125" style="49" customWidth="1"/>
    <col min="9476" max="9476" width="7.7109375" style="49" customWidth="1"/>
    <col min="9477" max="9477" width="20.7109375" style="49" customWidth="1"/>
    <col min="9478" max="9478" width="22" style="49" customWidth="1"/>
    <col min="9479" max="9479" width="8" style="49" customWidth="1"/>
    <col min="9480" max="9728" width="9.140625" style="49"/>
    <col min="9729" max="9729" width="20.7109375" style="49" customWidth="1"/>
    <col min="9730" max="9730" width="16.5703125" style="49" customWidth="1"/>
    <col min="9731" max="9731" width="40.42578125" style="49" customWidth="1"/>
    <col min="9732" max="9732" width="7.7109375" style="49" customWidth="1"/>
    <col min="9733" max="9733" width="20.7109375" style="49" customWidth="1"/>
    <col min="9734" max="9734" width="22" style="49" customWidth="1"/>
    <col min="9735" max="9735" width="8" style="49" customWidth="1"/>
    <col min="9736" max="9984" width="9.140625" style="49"/>
    <col min="9985" max="9985" width="20.7109375" style="49" customWidth="1"/>
    <col min="9986" max="9986" width="16.5703125" style="49" customWidth="1"/>
    <col min="9987" max="9987" width="40.42578125" style="49" customWidth="1"/>
    <col min="9988" max="9988" width="7.7109375" style="49" customWidth="1"/>
    <col min="9989" max="9989" width="20.7109375" style="49" customWidth="1"/>
    <col min="9990" max="9990" width="22" style="49" customWidth="1"/>
    <col min="9991" max="9991" width="8" style="49" customWidth="1"/>
    <col min="9992" max="10240" width="9.140625" style="49"/>
    <col min="10241" max="10241" width="20.7109375" style="49" customWidth="1"/>
    <col min="10242" max="10242" width="16.5703125" style="49" customWidth="1"/>
    <col min="10243" max="10243" width="40.42578125" style="49" customWidth="1"/>
    <col min="10244" max="10244" width="7.7109375" style="49" customWidth="1"/>
    <col min="10245" max="10245" width="20.7109375" style="49" customWidth="1"/>
    <col min="10246" max="10246" width="22" style="49" customWidth="1"/>
    <col min="10247" max="10247" width="8" style="49" customWidth="1"/>
    <col min="10248" max="10496" width="9.140625" style="49"/>
    <col min="10497" max="10497" width="20.7109375" style="49" customWidth="1"/>
    <col min="10498" max="10498" width="16.5703125" style="49" customWidth="1"/>
    <col min="10499" max="10499" width="40.42578125" style="49" customWidth="1"/>
    <col min="10500" max="10500" width="7.7109375" style="49" customWidth="1"/>
    <col min="10501" max="10501" width="20.7109375" style="49" customWidth="1"/>
    <col min="10502" max="10502" width="22" style="49" customWidth="1"/>
    <col min="10503" max="10503" width="8" style="49" customWidth="1"/>
    <col min="10504" max="10752" width="9.140625" style="49"/>
    <col min="10753" max="10753" width="20.7109375" style="49" customWidth="1"/>
    <col min="10754" max="10754" width="16.5703125" style="49" customWidth="1"/>
    <col min="10755" max="10755" width="40.42578125" style="49" customWidth="1"/>
    <col min="10756" max="10756" width="7.7109375" style="49" customWidth="1"/>
    <col min="10757" max="10757" width="20.7109375" style="49" customWidth="1"/>
    <col min="10758" max="10758" width="22" style="49" customWidth="1"/>
    <col min="10759" max="10759" width="8" style="49" customWidth="1"/>
    <col min="10760" max="11008" width="9.140625" style="49"/>
    <col min="11009" max="11009" width="20.7109375" style="49" customWidth="1"/>
    <col min="11010" max="11010" width="16.5703125" style="49" customWidth="1"/>
    <col min="11011" max="11011" width="40.42578125" style="49" customWidth="1"/>
    <col min="11012" max="11012" width="7.7109375" style="49" customWidth="1"/>
    <col min="11013" max="11013" width="20.7109375" style="49" customWidth="1"/>
    <col min="11014" max="11014" width="22" style="49" customWidth="1"/>
    <col min="11015" max="11015" width="8" style="49" customWidth="1"/>
    <col min="11016" max="11264" width="9.140625" style="49"/>
    <col min="11265" max="11265" width="20.7109375" style="49" customWidth="1"/>
    <col min="11266" max="11266" width="16.5703125" style="49" customWidth="1"/>
    <col min="11267" max="11267" width="40.42578125" style="49" customWidth="1"/>
    <col min="11268" max="11268" width="7.7109375" style="49" customWidth="1"/>
    <col min="11269" max="11269" width="20.7109375" style="49" customWidth="1"/>
    <col min="11270" max="11270" width="22" style="49" customWidth="1"/>
    <col min="11271" max="11271" width="8" style="49" customWidth="1"/>
    <col min="11272" max="11520" width="9.140625" style="49"/>
    <col min="11521" max="11521" width="20.7109375" style="49" customWidth="1"/>
    <col min="11522" max="11522" width="16.5703125" style="49" customWidth="1"/>
    <col min="11523" max="11523" width="40.42578125" style="49" customWidth="1"/>
    <col min="11524" max="11524" width="7.7109375" style="49" customWidth="1"/>
    <col min="11525" max="11525" width="20.7109375" style="49" customWidth="1"/>
    <col min="11526" max="11526" width="22" style="49" customWidth="1"/>
    <col min="11527" max="11527" width="8" style="49" customWidth="1"/>
    <col min="11528" max="11776" width="9.140625" style="49"/>
    <col min="11777" max="11777" width="20.7109375" style="49" customWidth="1"/>
    <col min="11778" max="11778" width="16.5703125" style="49" customWidth="1"/>
    <col min="11779" max="11779" width="40.42578125" style="49" customWidth="1"/>
    <col min="11780" max="11780" width="7.7109375" style="49" customWidth="1"/>
    <col min="11781" max="11781" width="20.7109375" style="49" customWidth="1"/>
    <col min="11782" max="11782" width="22" style="49" customWidth="1"/>
    <col min="11783" max="11783" width="8" style="49" customWidth="1"/>
    <col min="11784" max="12032" width="9.140625" style="49"/>
    <col min="12033" max="12033" width="20.7109375" style="49" customWidth="1"/>
    <col min="12034" max="12034" width="16.5703125" style="49" customWidth="1"/>
    <col min="12035" max="12035" width="40.42578125" style="49" customWidth="1"/>
    <col min="12036" max="12036" width="7.7109375" style="49" customWidth="1"/>
    <col min="12037" max="12037" width="20.7109375" style="49" customWidth="1"/>
    <col min="12038" max="12038" width="22" style="49" customWidth="1"/>
    <col min="12039" max="12039" width="8" style="49" customWidth="1"/>
    <col min="12040" max="12288" width="9.140625" style="49"/>
    <col min="12289" max="12289" width="20.7109375" style="49" customWidth="1"/>
    <col min="12290" max="12290" width="16.5703125" style="49" customWidth="1"/>
    <col min="12291" max="12291" width="40.42578125" style="49" customWidth="1"/>
    <col min="12292" max="12292" width="7.7109375" style="49" customWidth="1"/>
    <col min="12293" max="12293" width="20.7109375" style="49" customWidth="1"/>
    <col min="12294" max="12294" width="22" style="49" customWidth="1"/>
    <col min="12295" max="12295" width="8" style="49" customWidth="1"/>
    <col min="12296" max="12544" width="9.140625" style="49"/>
    <col min="12545" max="12545" width="20.7109375" style="49" customWidth="1"/>
    <col min="12546" max="12546" width="16.5703125" style="49" customWidth="1"/>
    <col min="12547" max="12547" width="40.42578125" style="49" customWidth="1"/>
    <col min="12548" max="12548" width="7.7109375" style="49" customWidth="1"/>
    <col min="12549" max="12549" width="20.7109375" style="49" customWidth="1"/>
    <col min="12550" max="12550" width="22" style="49" customWidth="1"/>
    <col min="12551" max="12551" width="8" style="49" customWidth="1"/>
    <col min="12552" max="12800" width="9.140625" style="49"/>
    <col min="12801" max="12801" width="20.7109375" style="49" customWidth="1"/>
    <col min="12802" max="12802" width="16.5703125" style="49" customWidth="1"/>
    <col min="12803" max="12803" width="40.42578125" style="49" customWidth="1"/>
    <col min="12804" max="12804" width="7.7109375" style="49" customWidth="1"/>
    <col min="12805" max="12805" width="20.7109375" style="49" customWidth="1"/>
    <col min="12806" max="12806" width="22" style="49" customWidth="1"/>
    <col min="12807" max="12807" width="8" style="49" customWidth="1"/>
    <col min="12808" max="13056" width="9.140625" style="49"/>
    <col min="13057" max="13057" width="20.7109375" style="49" customWidth="1"/>
    <col min="13058" max="13058" width="16.5703125" style="49" customWidth="1"/>
    <col min="13059" max="13059" width="40.42578125" style="49" customWidth="1"/>
    <col min="13060" max="13060" width="7.7109375" style="49" customWidth="1"/>
    <col min="13061" max="13061" width="20.7109375" style="49" customWidth="1"/>
    <col min="13062" max="13062" width="22" style="49" customWidth="1"/>
    <col min="13063" max="13063" width="8" style="49" customWidth="1"/>
    <col min="13064" max="13312" width="9.140625" style="49"/>
    <col min="13313" max="13313" width="20.7109375" style="49" customWidth="1"/>
    <col min="13314" max="13314" width="16.5703125" style="49" customWidth="1"/>
    <col min="13315" max="13315" width="40.42578125" style="49" customWidth="1"/>
    <col min="13316" max="13316" width="7.7109375" style="49" customWidth="1"/>
    <col min="13317" max="13317" width="20.7109375" style="49" customWidth="1"/>
    <col min="13318" max="13318" width="22" style="49" customWidth="1"/>
    <col min="13319" max="13319" width="8" style="49" customWidth="1"/>
    <col min="13320" max="13568" width="9.140625" style="49"/>
    <col min="13569" max="13569" width="20.7109375" style="49" customWidth="1"/>
    <col min="13570" max="13570" width="16.5703125" style="49" customWidth="1"/>
    <col min="13571" max="13571" width="40.42578125" style="49" customWidth="1"/>
    <col min="13572" max="13572" width="7.7109375" style="49" customWidth="1"/>
    <col min="13573" max="13573" width="20.7109375" style="49" customWidth="1"/>
    <col min="13574" max="13574" width="22" style="49" customWidth="1"/>
    <col min="13575" max="13575" width="8" style="49" customWidth="1"/>
    <col min="13576" max="13824" width="9.140625" style="49"/>
    <col min="13825" max="13825" width="20.7109375" style="49" customWidth="1"/>
    <col min="13826" max="13826" width="16.5703125" style="49" customWidth="1"/>
    <col min="13827" max="13827" width="40.42578125" style="49" customWidth="1"/>
    <col min="13828" max="13828" width="7.7109375" style="49" customWidth="1"/>
    <col min="13829" max="13829" width="20.7109375" style="49" customWidth="1"/>
    <col min="13830" max="13830" width="22" style="49" customWidth="1"/>
    <col min="13831" max="13831" width="8" style="49" customWidth="1"/>
    <col min="13832" max="14080" width="9.140625" style="49"/>
    <col min="14081" max="14081" width="20.7109375" style="49" customWidth="1"/>
    <col min="14082" max="14082" width="16.5703125" style="49" customWidth="1"/>
    <col min="14083" max="14083" width="40.42578125" style="49" customWidth="1"/>
    <col min="14084" max="14084" width="7.7109375" style="49" customWidth="1"/>
    <col min="14085" max="14085" width="20.7109375" style="49" customWidth="1"/>
    <col min="14086" max="14086" width="22" style="49" customWidth="1"/>
    <col min="14087" max="14087" width="8" style="49" customWidth="1"/>
    <col min="14088" max="14336" width="9.140625" style="49"/>
    <col min="14337" max="14337" width="20.7109375" style="49" customWidth="1"/>
    <col min="14338" max="14338" width="16.5703125" style="49" customWidth="1"/>
    <col min="14339" max="14339" width="40.42578125" style="49" customWidth="1"/>
    <col min="14340" max="14340" width="7.7109375" style="49" customWidth="1"/>
    <col min="14341" max="14341" width="20.7109375" style="49" customWidth="1"/>
    <col min="14342" max="14342" width="22" style="49" customWidth="1"/>
    <col min="14343" max="14343" width="8" style="49" customWidth="1"/>
    <col min="14344" max="14592" width="9.140625" style="49"/>
    <col min="14593" max="14593" width="20.7109375" style="49" customWidth="1"/>
    <col min="14594" max="14594" width="16.5703125" style="49" customWidth="1"/>
    <col min="14595" max="14595" width="40.42578125" style="49" customWidth="1"/>
    <col min="14596" max="14596" width="7.7109375" style="49" customWidth="1"/>
    <col min="14597" max="14597" width="20.7109375" style="49" customWidth="1"/>
    <col min="14598" max="14598" width="22" style="49" customWidth="1"/>
    <col min="14599" max="14599" width="8" style="49" customWidth="1"/>
    <col min="14600" max="14848" width="9.140625" style="49"/>
    <col min="14849" max="14849" width="20.7109375" style="49" customWidth="1"/>
    <col min="14850" max="14850" width="16.5703125" style="49" customWidth="1"/>
    <col min="14851" max="14851" width="40.42578125" style="49" customWidth="1"/>
    <col min="14852" max="14852" width="7.7109375" style="49" customWidth="1"/>
    <col min="14853" max="14853" width="20.7109375" style="49" customWidth="1"/>
    <col min="14854" max="14854" width="22" style="49" customWidth="1"/>
    <col min="14855" max="14855" width="8" style="49" customWidth="1"/>
    <col min="14856" max="15104" width="9.140625" style="49"/>
    <col min="15105" max="15105" width="20.7109375" style="49" customWidth="1"/>
    <col min="15106" max="15106" width="16.5703125" style="49" customWidth="1"/>
    <col min="15107" max="15107" width="40.42578125" style="49" customWidth="1"/>
    <col min="15108" max="15108" width="7.7109375" style="49" customWidth="1"/>
    <col min="15109" max="15109" width="20.7109375" style="49" customWidth="1"/>
    <col min="15110" max="15110" width="22" style="49" customWidth="1"/>
    <col min="15111" max="15111" width="8" style="49" customWidth="1"/>
    <col min="15112" max="15360" width="9.140625" style="49"/>
    <col min="15361" max="15361" width="20.7109375" style="49" customWidth="1"/>
    <col min="15362" max="15362" width="16.5703125" style="49" customWidth="1"/>
    <col min="15363" max="15363" width="40.42578125" style="49" customWidth="1"/>
    <col min="15364" max="15364" width="7.7109375" style="49" customWidth="1"/>
    <col min="15365" max="15365" width="20.7109375" style="49" customWidth="1"/>
    <col min="15366" max="15366" width="22" style="49" customWidth="1"/>
    <col min="15367" max="15367" width="8" style="49" customWidth="1"/>
    <col min="15368" max="15616" width="9.140625" style="49"/>
    <col min="15617" max="15617" width="20.7109375" style="49" customWidth="1"/>
    <col min="15618" max="15618" width="16.5703125" style="49" customWidth="1"/>
    <col min="15619" max="15619" width="40.42578125" style="49" customWidth="1"/>
    <col min="15620" max="15620" width="7.7109375" style="49" customWidth="1"/>
    <col min="15621" max="15621" width="20.7109375" style="49" customWidth="1"/>
    <col min="15622" max="15622" width="22" style="49" customWidth="1"/>
    <col min="15623" max="15623" width="8" style="49" customWidth="1"/>
    <col min="15624" max="15872" width="9.140625" style="49"/>
    <col min="15873" max="15873" width="20.7109375" style="49" customWidth="1"/>
    <col min="15874" max="15874" width="16.5703125" style="49" customWidth="1"/>
    <col min="15875" max="15875" width="40.42578125" style="49" customWidth="1"/>
    <col min="15876" max="15876" width="7.7109375" style="49" customWidth="1"/>
    <col min="15877" max="15877" width="20.7109375" style="49" customWidth="1"/>
    <col min="15878" max="15878" width="22" style="49" customWidth="1"/>
    <col min="15879" max="15879" width="8" style="49" customWidth="1"/>
    <col min="15880" max="16128" width="9.140625" style="49"/>
    <col min="16129" max="16129" width="20.7109375" style="49" customWidth="1"/>
    <col min="16130" max="16130" width="16.5703125" style="49" customWidth="1"/>
    <col min="16131" max="16131" width="40.42578125" style="49" customWidth="1"/>
    <col min="16132" max="16132" width="7.7109375" style="49" customWidth="1"/>
    <col min="16133" max="16133" width="20.7109375" style="49" customWidth="1"/>
    <col min="16134" max="16134" width="22" style="49" customWidth="1"/>
    <col min="16135" max="16135" width="8" style="49" customWidth="1"/>
    <col min="16136" max="16384" width="9.140625" style="49"/>
  </cols>
  <sheetData>
    <row r="1" spans="1:16" s="36" customFormat="1" ht="21" x14ac:dyDescent="0.35">
      <c r="A1" s="234" t="s">
        <v>171</v>
      </c>
      <c r="B1" s="234"/>
      <c r="C1" s="234"/>
      <c r="D1" s="234"/>
      <c r="E1" s="234"/>
      <c r="G1" s="234" t="s">
        <v>172</v>
      </c>
      <c r="H1" s="234"/>
      <c r="I1" s="234"/>
      <c r="J1" s="234"/>
      <c r="K1" s="234"/>
      <c r="L1" s="234"/>
    </row>
    <row r="2" spans="1:16" customFormat="1" ht="16.5" thickBot="1" x14ac:dyDescent="0.3">
      <c r="A2" s="44"/>
      <c r="B2" s="44"/>
      <c r="C2" s="44"/>
      <c r="D2" s="44"/>
      <c r="G2" s="38"/>
      <c r="H2" s="44"/>
      <c r="I2" s="44"/>
      <c r="J2" s="44"/>
      <c r="K2" s="44"/>
    </row>
    <row r="3" spans="1:16" ht="15" x14ac:dyDescent="0.25">
      <c r="A3" s="45" t="s">
        <v>101</v>
      </c>
      <c r="B3" s="45" t="s">
        <v>102</v>
      </c>
      <c r="C3" s="45"/>
      <c r="D3" s="45"/>
      <c r="E3" s="46"/>
      <c r="F3" s="47"/>
      <c r="G3" s="48" t="s">
        <v>103</v>
      </c>
      <c r="H3" s="45" t="s">
        <v>101</v>
      </c>
      <c r="I3" s="45"/>
      <c r="J3" s="45"/>
      <c r="K3" s="45"/>
      <c r="L3" s="46"/>
      <c r="M3" s="172" t="s">
        <v>250</v>
      </c>
      <c r="N3" s="47"/>
      <c r="O3" s="47"/>
      <c r="P3" s="47"/>
    </row>
    <row r="4" spans="1:16" ht="15.75" thickBot="1" x14ac:dyDescent="0.3">
      <c r="A4" s="50" t="s">
        <v>104</v>
      </c>
      <c r="B4" s="50" t="s">
        <v>105</v>
      </c>
      <c r="C4" s="50"/>
      <c r="D4" s="50" t="s">
        <v>106</v>
      </c>
      <c r="E4" s="51" t="s">
        <v>107</v>
      </c>
      <c r="F4" s="47"/>
      <c r="G4" s="52" t="s">
        <v>108</v>
      </c>
      <c r="H4" s="50" t="s">
        <v>108</v>
      </c>
      <c r="I4" s="50" t="s">
        <v>102</v>
      </c>
      <c r="J4" s="50"/>
      <c r="K4" s="50" t="s">
        <v>106</v>
      </c>
      <c r="L4" s="51" t="s">
        <v>107</v>
      </c>
      <c r="M4" s="173" t="s">
        <v>251</v>
      </c>
      <c r="N4" s="47"/>
      <c r="O4" s="47"/>
      <c r="P4" s="47"/>
    </row>
    <row r="5" spans="1:16" s="111" customFormat="1" ht="15.75" x14ac:dyDescent="0.25">
      <c r="A5" s="116" t="s">
        <v>109</v>
      </c>
      <c r="B5" s="117"/>
      <c r="C5" s="117"/>
      <c r="D5" s="117"/>
      <c r="E5" s="117"/>
      <c r="F5" s="109"/>
      <c r="G5" s="116" t="s">
        <v>109</v>
      </c>
      <c r="H5" s="117"/>
      <c r="I5" s="117"/>
      <c r="J5" s="117"/>
      <c r="K5" s="117"/>
      <c r="L5" s="117"/>
      <c r="M5" s="109"/>
      <c r="N5" s="109"/>
      <c r="O5" s="109"/>
      <c r="P5" s="109"/>
    </row>
    <row r="6" spans="1:16" s="111" customFormat="1" ht="15.75" x14ac:dyDescent="0.25">
      <c r="A6" s="71" t="s">
        <v>164</v>
      </c>
      <c r="B6" s="106"/>
      <c r="C6" s="107"/>
      <c r="D6" s="108"/>
      <c r="E6" s="108"/>
      <c r="F6" s="109"/>
      <c r="G6" s="71" t="s">
        <v>194</v>
      </c>
      <c r="H6" s="110"/>
      <c r="I6" s="106"/>
      <c r="J6" s="107"/>
      <c r="K6" s="108"/>
      <c r="L6" s="108"/>
      <c r="M6" s="109"/>
      <c r="N6" s="109"/>
      <c r="O6" s="109"/>
      <c r="P6" s="109"/>
    </row>
    <row r="7" spans="1:16" s="111" customFormat="1" ht="15" x14ac:dyDescent="0.25">
      <c r="A7" s="114" t="s">
        <v>10</v>
      </c>
      <c r="B7" s="58" t="s">
        <v>179</v>
      </c>
      <c r="C7" s="115"/>
      <c r="D7" s="83" t="s">
        <v>110</v>
      </c>
      <c r="E7" s="84"/>
      <c r="F7" s="109"/>
      <c r="G7" s="87">
        <v>9000</v>
      </c>
      <c r="H7" s="87">
        <v>186500</v>
      </c>
      <c r="I7" s="121" t="s">
        <v>113</v>
      </c>
      <c r="J7" s="115"/>
      <c r="K7" s="83">
        <v>35097.550000000003</v>
      </c>
      <c r="L7" s="84"/>
      <c r="M7" s="109" t="s">
        <v>252</v>
      </c>
      <c r="N7" s="109"/>
      <c r="O7" s="109"/>
      <c r="P7" s="109"/>
    </row>
    <row r="8" spans="1:16" s="111" customFormat="1" ht="15" x14ac:dyDescent="0.25">
      <c r="A8" s="112" t="s">
        <v>123</v>
      </c>
      <c r="B8" s="112" t="s">
        <v>168</v>
      </c>
      <c r="C8" s="113"/>
      <c r="D8" s="81"/>
      <c r="E8" s="82" t="s">
        <v>110</v>
      </c>
      <c r="F8" s="109"/>
      <c r="G8" s="87">
        <v>9000</v>
      </c>
      <c r="H8" s="87">
        <v>186000</v>
      </c>
      <c r="I8" s="121" t="s">
        <v>124</v>
      </c>
      <c r="J8" s="113"/>
      <c r="K8" s="81"/>
      <c r="L8" s="82">
        <v>61000</v>
      </c>
      <c r="M8" s="109"/>
      <c r="N8" s="109"/>
      <c r="O8" s="109"/>
      <c r="P8" s="109"/>
    </row>
    <row r="9" spans="1:16" s="111" customFormat="1" ht="15" x14ac:dyDescent="0.25">
      <c r="A9" s="112" t="s">
        <v>180</v>
      </c>
      <c r="B9" s="112" t="s">
        <v>168</v>
      </c>
      <c r="C9" s="113"/>
      <c r="D9" s="81" t="s">
        <v>110</v>
      </c>
      <c r="E9" s="82"/>
      <c r="F9" s="109"/>
      <c r="G9" s="87">
        <v>9000</v>
      </c>
      <c r="H9" s="86">
        <v>186100</v>
      </c>
      <c r="I9" s="122" t="s">
        <v>182</v>
      </c>
      <c r="J9" s="113"/>
      <c r="K9" s="81">
        <v>24500</v>
      </c>
      <c r="L9" s="82"/>
      <c r="M9" s="109"/>
      <c r="N9" s="109"/>
      <c r="O9" s="109"/>
      <c r="P9" s="109"/>
    </row>
    <row r="10" spans="1:16" s="111" customFormat="1" ht="15" x14ac:dyDescent="0.25">
      <c r="A10" s="114" t="s">
        <v>134</v>
      </c>
      <c r="B10" s="114" t="s">
        <v>169</v>
      </c>
      <c r="C10" s="115"/>
      <c r="D10" s="81" t="s">
        <v>173</v>
      </c>
      <c r="E10" s="82" t="s">
        <v>110</v>
      </c>
      <c r="F10" s="109"/>
      <c r="G10" s="87">
        <v>9000</v>
      </c>
      <c r="H10" s="87">
        <v>280000</v>
      </c>
      <c r="I10" s="121" t="s">
        <v>134</v>
      </c>
      <c r="J10" s="113"/>
      <c r="K10" s="81">
        <v>1402.45</v>
      </c>
      <c r="L10" s="82"/>
      <c r="M10" s="109"/>
      <c r="N10" s="109"/>
      <c r="O10" s="109"/>
      <c r="P10" s="109"/>
    </row>
    <row r="11" spans="1:16" s="111" customFormat="1" ht="15" x14ac:dyDescent="0.25">
      <c r="A11" s="129"/>
      <c r="B11" s="129"/>
      <c r="C11" s="130"/>
      <c r="D11" s="131"/>
      <c r="E11" s="131"/>
      <c r="F11" s="109"/>
      <c r="G11" s="132"/>
      <c r="H11" s="132"/>
      <c r="I11" s="128"/>
      <c r="J11" s="130"/>
      <c r="K11" s="131"/>
      <c r="L11" s="131"/>
      <c r="M11" s="109"/>
      <c r="N11" s="109"/>
      <c r="O11" s="109"/>
      <c r="P11" s="109"/>
    </row>
    <row r="12" spans="1:16" ht="15.75" x14ac:dyDescent="0.25">
      <c r="A12" s="95"/>
      <c r="B12" s="98"/>
      <c r="C12" s="96"/>
      <c r="D12" s="97"/>
      <c r="E12" s="120"/>
      <c r="F12" s="47"/>
      <c r="G12" s="179" t="s">
        <v>275</v>
      </c>
      <c r="H12" s="118"/>
      <c r="I12" s="128"/>
      <c r="J12" s="119"/>
      <c r="K12" s="85"/>
      <c r="L12" s="85"/>
      <c r="M12" s="109"/>
      <c r="N12" s="47"/>
      <c r="O12" s="47"/>
      <c r="P12" s="47"/>
    </row>
    <row r="13" spans="1:16" ht="15" x14ac:dyDescent="0.25">
      <c r="A13" s="98"/>
      <c r="B13" s="98"/>
      <c r="C13" s="96"/>
      <c r="D13" s="120"/>
      <c r="E13" s="120"/>
      <c r="F13" s="47"/>
      <c r="G13" s="86"/>
      <c r="H13" s="86">
        <v>272500</v>
      </c>
      <c r="I13" s="122" t="s">
        <v>163</v>
      </c>
      <c r="J13" s="86"/>
      <c r="K13" s="83">
        <v>1402.45</v>
      </c>
      <c r="L13" s="83">
        <f>K13</f>
        <v>1402.45</v>
      </c>
      <c r="M13" s="109" t="s">
        <v>277</v>
      </c>
      <c r="N13" s="47"/>
      <c r="O13" s="47"/>
      <c r="P13" s="47"/>
    </row>
    <row r="14" spans="1:16" s="111" customFormat="1" ht="15" x14ac:dyDescent="0.25">
      <c r="A14" s="129"/>
      <c r="B14" s="129"/>
      <c r="C14" s="130"/>
      <c r="D14" s="131"/>
      <c r="E14" s="131"/>
      <c r="F14" s="109"/>
      <c r="G14" s="132"/>
      <c r="H14" s="132"/>
      <c r="I14" s="128"/>
      <c r="J14" s="130"/>
      <c r="K14" s="131"/>
      <c r="L14" s="131"/>
      <c r="M14" s="109"/>
      <c r="N14" s="109"/>
      <c r="O14" s="109"/>
      <c r="P14" s="109"/>
    </row>
    <row r="15" spans="1:16" s="111" customFormat="1" ht="15.75" x14ac:dyDescent="0.25">
      <c r="A15" s="71" t="s">
        <v>178</v>
      </c>
      <c r="B15" s="106"/>
      <c r="C15" s="107"/>
      <c r="D15" s="108"/>
      <c r="E15" s="108"/>
      <c r="F15" s="109"/>
      <c r="G15" s="71" t="s">
        <v>195</v>
      </c>
      <c r="H15" s="110"/>
      <c r="I15" s="106"/>
      <c r="J15" s="107"/>
      <c r="K15" s="108"/>
      <c r="L15" s="108"/>
      <c r="M15" s="109"/>
      <c r="N15" s="109"/>
      <c r="O15" s="109"/>
      <c r="P15" s="109"/>
    </row>
    <row r="16" spans="1:16" s="111" customFormat="1" ht="15" x14ac:dyDescent="0.25">
      <c r="A16" s="74" t="s">
        <v>165</v>
      </c>
      <c r="B16" s="63" t="s">
        <v>168</v>
      </c>
      <c r="C16" s="113"/>
      <c r="D16" s="81" t="s">
        <v>110</v>
      </c>
      <c r="E16" s="82"/>
      <c r="F16" s="109"/>
      <c r="G16" s="87">
        <v>9500</v>
      </c>
      <c r="H16" s="134">
        <v>235300</v>
      </c>
      <c r="I16" s="74" t="s">
        <v>167</v>
      </c>
      <c r="J16" s="113"/>
      <c r="K16" s="81">
        <v>37000</v>
      </c>
      <c r="L16" s="82"/>
      <c r="M16" s="109" t="s">
        <v>252</v>
      </c>
      <c r="N16" s="109"/>
      <c r="O16" s="109"/>
      <c r="P16" s="109"/>
    </row>
    <row r="17" spans="1:16" s="111" customFormat="1" ht="15" x14ac:dyDescent="0.25">
      <c r="A17" s="74" t="s">
        <v>166</v>
      </c>
      <c r="B17" s="63" t="s">
        <v>170</v>
      </c>
      <c r="C17" s="115"/>
      <c r="D17" s="83"/>
      <c r="E17" s="84" t="s">
        <v>110</v>
      </c>
      <c r="F17" s="109"/>
      <c r="G17" s="87">
        <v>9500</v>
      </c>
      <c r="H17" s="86">
        <v>235500</v>
      </c>
      <c r="I17" s="114" t="s">
        <v>132</v>
      </c>
      <c r="J17" s="115"/>
      <c r="K17" s="83"/>
      <c r="L17" s="84">
        <v>35097.550000000003</v>
      </c>
      <c r="M17" s="109"/>
      <c r="N17" s="109"/>
      <c r="O17" s="109"/>
      <c r="P17" s="109"/>
    </row>
    <row r="18" spans="1:16" customFormat="1" ht="15" x14ac:dyDescent="0.25">
      <c r="A18" s="73" t="s">
        <v>140</v>
      </c>
      <c r="B18" s="73" t="s">
        <v>169</v>
      </c>
      <c r="C18" s="64"/>
      <c r="D18" s="60" t="s">
        <v>173</v>
      </c>
      <c r="E18" s="61" t="s">
        <v>110</v>
      </c>
      <c r="G18" s="87">
        <v>9500</v>
      </c>
      <c r="H18" s="87">
        <v>174300</v>
      </c>
      <c r="I18" s="121" t="s">
        <v>245</v>
      </c>
      <c r="J18" s="115"/>
      <c r="K18" s="81"/>
      <c r="L18" s="84">
        <v>1902.45</v>
      </c>
    </row>
    <row r="19" spans="1:16" customFormat="1" ht="15" x14ac:dyDescent="0.25">
      <c r="A19" s="95"/>
      <c r="B19" s="95"/>
      <c r="C19" s="96"/>
      <c r="D19" s="120"/>
      <c r="E19" s="120"/>
      <c r="G19" s="132"/>
      <c r="H19" s="132"/>
      <c r="I19" s="128"/>
      <c r="J19" s="130"/>
      <c r="K19" s="131"/>
      <c r="L19" s="131"/>
      <c r="M19" s="109"/>
    </row>
    <row r="20" spans="1:16" ht="15.75" x14ac:dyDescent="0.25">
      <c r="A20" s="95"/>
      <c r="B20" s="98"/>
      <c r="C20" s="96"/>
      <c r="D20" s="97"/>
      <c r="E20" s="120"/>
      <c r="F20" s="47"/>
      <c r="G20" s="179" t="s">
        <v>275</v>
      </c>
      <c r="H20" s="118"/>
      <c r="I20" s="128"/>
      <c r="J20" s="119"/>
      <c r="K20" s="85"/>
      <c r="L20" s="85"/>
      <c r="M20" s="109"/>
      <c r="N20" s="47"/>
      <c r="O20" s="47"/>
      <c r="P20" s="47"/>
    </row>
    <row r="21" spans="1:16" ht="15" x14ac:dyDescent="0.25">
      <c r="A21" s="98"/>
      <c r="B21" s="98"/>
      <c r="C21" s="96"/>
      <c r="D21" s="120"/>
      <c r="E21" s="120"/>
      <c r="F21" s="47"/>
      <c r="G21" s="86"/>
      <c r="H21" s="86">
        <v>272500</v>
      </c>
      <c r="I21" s="122" t="s">
        <v>163</v>
      </c>
      <c r="J21" s="115"/>
      <c r="K21" s="83">
        <v>1902.45</v>
      </c>
      <c r="L21" s="83">
        <v>1902.45</v>
      </c>
      <c r="M21" s="109" t="s">
        <v>277</v>
      </c>
      <c r="N21" s="47"/>
      <c r="O21" s="47"/>
      <c r="P21" s="47"/>
    </row>
    <row r="22" spans="1:16" customFormat="1" ht="15" x14ac:dyDescent="0.25">
      <c r="A22" s="95"/>
      <c r="B22" s="95"/>
      <c r="C22" s="96"/>
      <c r="D22" s="120"/>
      <c r="E22" s="120"/>
      <c r="G22" s="132"/>
      <c r="H22" s="132"/>
      <c r="I22" s="128"/>
      <c r="J22" s="130"/>
      <c r="K22" s="131"/>
      <c r="L22" s="131"/>
      <c r="M22" s="109"/>
    </row>
    <row r="23" spans="1:16" s="38" customFormat="1" ht="15.75" x14ac:dyDescent="0.25">
      <c r="A23" s="71" t="s">
        <v>227</v>
      </c>
      <c r="B23"/>
      <c r="C23"/>
      <c r="D23" s="101"/>
      <c r="E23" s="71"/>
      <c r="G23" s="71" t="s">
        <v>227</v>
      </c>
      <c r="H23" s="144"/>
      <c r="I23" s="145"/>
    </row>
    <row r="24" spans="1:16" customFormat="1" ht="15" x14ac:dyDescent="0.25">
      <c r="A24" s="58" t="s">
        <v>141</v>
      </c>
      <c r="B24" s="74" t="s">
        <v>224</v>
      </c>
      <c r="C24" s="64"/>
      <c r="D24" s="60" t="s">
        <v>110</v>
      </c>
      <c r="E24" s="61"/>
      <c r="G24" s="62">
        <v>1000</v>
      </c>
      <c r="H24" s="87" t="s">
        <v>130</v>
      </c>
      <c r="I24" s="58" t="s">
        <v>131</v>
      </c>
      <c r="J24" s="64"/>
      <c r="K24" s="76">
        <v>1000</v>
      </c>
      <c r="L24" s="77"/>
      <c r="M24" t="s">
        <v>248</v>
      </c>
    </row>
    <row r="25" spans="1:16" customFormat="1" ht="15" x14ac:dyDescent="0.25">
      <c r="A25" s="78" t="s">
        <v>18</v>
      </c>
      <c r="B25" s="73" t="s">
        <v>151</v>
      </c>
      <c r="C25" s="64"/>
      <c r="D25" s="60"/>
      <c r="E25" s="61" t="s">
        <v>110</v>
      </c>
      <c r="G25" s="62">
        <v>1000</v>
      </c>
      <c r="H25" s="134">
        <v>101000</v>
      </c>
      <c r="I25" s="78" t="s">
        <v>18</v>
      </c>
      <c r="J25" s="64"/>
      <c r="K25" s="76"/>
      <c r="L25" s="77">
        <v>1000</v>
      </c>
    </row>
    <row r="26" spans="1:16" customFormat="1" ht="15" x14ac:dyDescent="0.25">
      <c r="D26" s="158"/>
      <c r="H26" s="135"/>
      <c r="I26" s="40"/>
    </row>
    <row r="27" spans="1:16" ht="15.75" x14ac:dyDescent="0.25">
      <c r="A27" s="71" t="s">
        <v>223</v>
      </c>
      <c r="B27" s="54"/>
      <c r="C27" s="55"/>
      <c r="D27" s="56"/>
      <c r="E27" s="56"/>
      <c r="F27" s="47"/>
      <c r="G27" s="71" t="s">
        <v>223</v>
      </c>
      <c r="H27" s="57"/>
      <c r="I27" s="54"/>
      <c r="J27" s="55"/>
      <c r="K27" s="56"/>
      <c r="L27" s="56"/>
      <c r="M27" s="47"/>
      <c r="N27" s="47"/>
      <c r="O27" s="47"/>
      <c r="P27" s="47"/>
    </row>
    <row r="28" spans="1:16" ht="15" x14ac:dyDescent="0.25">
      <c r="A28" s="58" t="s">
        <v>141</v>
      </c>
      <c r="B28" s="63" t="s">
        <v>154</v>
      </c>
      <c r="C28" s="59"/>
      <c r="D28" s="60" t="s">
        <v>110</v>
      </c>
      <c r="E28" s="61"/>
      <c r="F28" s="47"/>
      <c r="G28" s="62">
        <v>1000</v>
      </c>
      <c r="H28" s="87" t="s">
        <v>130</v>
      </c>
      <c r="I28" s="58" t="s">
        <v>131</v>
      </c>
      <c r="J28" s="59"/>
      <c r="K28" s="60">
        <v>950.27</v>
      </c>
      <c r="L28" s="61"/>
      <c r="M28" s="47" t="s">
        <v>248</v>
      </c>
      <c r="N28" s="47"/>
      <c r="O28" s="47"/>
      <c r="P28" s="47"/>
    </row>
    <row r="29" spans="1:16" ht="15" x14ac:dyDescent="0.25">
      <c r="A29" s="63" t="s">
        <v>142</v>
      </c>
      <c r="B29" s="63" t="s">
        <v>155</v>
      </c>
      <c r="C29" s="64"/>
      <c r="D29" s="65" t="s">
        <v>110</v>
      </c>
      <c r="E29" s="66"/>
      <c r="F29" s="47"/>
      <c r="G29" s="62">
        <v>1000</v>
      </c>
      <c r="H29" s="86" t="s">
        <v>127</v>
      </c>
      <c r="I29" s="63" t="s">
        <v>226</v>
      </c>
      <c r="J29" s="64"/>
      <c r="K29" s="65">
        <v>49.73</v>
      </c>
      <c r="L29" s="66"/>
      <c r="M29" s="47"/>
      <c r="N29" s="47"/>
      <c r="O29" s="47"/>
      <c r="P29" s="47"/>
    </row>
    <row r="30" spans="1:16" ht="15" x14ac:dyDescent="0.25">
      <c r="A30" s="63" t="s">
        <v>18</v>
      </c>
      <c r="B30" s="63" t="s">
        <v>85</v>
      </c>
      <c r="C30" s="64"/>
      <c r="D30" s="65"/>
      <c r="E30" s="66" t="s">
        <v>110</v>
      </c>
      <c r="F30" s="47"/>
      <c r="G30" s="67">
        <v>1000</v>
      </c>
      <c r="H30" s="86">
        <v>101000</v>
      </c>
      <c r="I30" s="63" t="s">
        <v>18</v>
      </c>
      <c r="J30" s="64"/>
      <c r="K30" s="65"/>
      <c r="L30" s="66">
        <v>1000</v>
      </c>
      <c r="M30" s="47"/>
      <c r="N30" s="47"/>
      <c r="O30" s="47"/>
      <c r="P30" s="47"/>
    </row>
    <row r="31" spans="1:16" ht="15" x14ac:dyDescent="0.25">
      <c r="A31" s="98"/>
      <c r="B31" s="98"/>
      <c r="C31" s="96"/>
      <c r="D31" s="120"/>
      <c r="E31" s="120"/>
      <c r="F31" s="47"/>
      <c r="G31" s="94"/>
      <c r="H31" s="132"/>
      <c r="I31" s="98"/>
      <c r="J31" s="96"/>
      <c r="K31" s="120"/>
      <c r="L31" s="120"/>
      <c r="M31" s="47"/>
      <c r="N31" s="47"/>
      <c r="O31" s="47"/>
      <c r="P31" s="47"/>
    </row>
    <row r="32" spans="1:16" ht="15.75" x14ac:dyDescent="0.25">
      <c r="A32" s="71" t="s">
        <v>267</v>
      </c>
      <c r="B32" s="54"/>
      <c r="C32" s="55"/>
      <c r="D32" s="56"/>
      <c r="E32" s="56"/>
      <c r="F32" s="47"/>
      <c r="G32" s="126" t="s">
        <v>269</v>
      </c>
      <c r="H32" s="110"/>
      <c r="I32" s="106"/>
      <c r="J32" s="113"/>
      <c r="K32" s="142"/>
      <c r="L32" s="108"/>
      <c r="M32" s="47"/>
      <c r="N32" s="47"/>
      <c r="O32" s="47"/>
      <c r="P32" s="47"/>
    </row>
    <row r="33" spans="1:16" ht="15" x14ac:dyDescent="0.25">
      <c r="A33" s="73" t="s">
        <v>134</v>
      </c>
      <c r="B33" s="58" t="s">
        <v>17</v>
      </c>
      <c r="C33" s="59"/>
      <c r="D33" s="60" t="s">
        <v>110</v>
      </c>
      <c r="E33" s="79"/>
      <c r="F33" s="47"/>
      <c r="G33" s="87">
        <v>9000</v>
      </c>
      <c r="H33" s="87">
        <v>280000</v>
      </c>
      <c r="I33" s="121" t="s">
        <v>134</v>
      </c>
      <c r="J33" s="113"/>
      <c r="K33" s="81">
        <f>974.93*12</f>
        <v>11699.16</v>
      </c>
      <c r="L33" s="139"/>
      <c r="M33" s="47" t="s">
        <v>253</v>
      </c>
      <c r="N33" s="47"/>
      <c r="O33" s="47"/>
      <c r="P33" s="47"/>
    </row>
    <row r="34" spans="1:16" ht="15" x14ac:dyDescent="0.25">
      <c r="A34" s="74" t="s">
        <v>148</v>
      </c>
      <c r="B34" s="63" t="s">
        <v>17</v>
      </c>
      <c r="C34" s="64"/>
      <c r="D34" s="80"/>
      <c r="E34" s="60" t="s">
        <v>110</v>
      </c>
      <c r="F34" s="47"/>
      <c r="G34" s="87">
        <v>9000</v>
      </c>
      <c r="H34" s="86">
        <v>186510</v>
      </c>
      <c r="I34" s="122" t="s">
        <v>115</v>
      </c>
      <c r="J34" s="115"/>
      <c r="K34" s="140"/>
      <c r="L34" s="81">
        <f>K33</f>
        <v>11699.16</v>
      </c>
      <c r="M34" s="47"/>
      <c r="N34" s="47"/>
      <c r="O34" s="47"/>
      <c r="P34" s="47"/>
    </row>
    <row r="35" spans="1:16" s="111" customFormat="1" ht="15" x14ac:dyDescent="0.25">
      <c r="A35" s="118"/>
      <c r="B35" s="109"/>
      <c r="C35" s="119"/>
      <c r="D35" s="85"/>
      <c r="E35" s="85"/>
      <c r="F35" s="109"/>
      <c r="G35" s="118"/>
      <c r="H35" s="132"/>
      <c r="I35" s="128"/>
      <c r="J35" s="119"/>
      <c r="K35" s="85"/>
      <c r="L35" s="85"/>
      <c r="M35" s="109"/>
      <c r="N35" s="109"/>
      <c r="O35" s="109"/>
      <c r="P35" s="109"/>
    </row>
    <row r="36" spans="1:16" ht="15.75" x14ac:dyDescent="0.25">
      <c r="A36" s="95"/>
      <c r="B36" s="98"/>
      <c r="C36" s="96"/>
      <c r="D36" s="97"/>
      <c r="E36" s="120"/>
      <c r="F36" s="47"/>
      <c r="G36" s="179" t="s">
        <v>276</v>
      </c>
      <c r="H36" s="118"/>
      <c r="I36" s="128"/>
      <c r="J36" s="119"/>
      <c r="K36" s="85"/>
      <c r="L36" s="85"/>
      <c r="M36" s="109"/>
      <c r="N36" s="47"/>
      <c r="O36" s="47"/>
      <c r="P36" s="47"/>
    </row>
    <row r="37" spans="1:16" ht="15" x14ac:dyDescent="0.25">
      <c r="A37" s="98"/>
      <c r="B37" s="98"/>
      <c r="C37" s="96"/>
      <c r="D37" s="120"/>
      <c r="E37" s="120"/>
      <c r="F37" s="47"/>
      <c r="G37" s="86"/>
      <c r="H37" s="86" t="s">
        <v>129</v>
      </c>
      <c r="I37" s="122" t="s">
        <v>225</v>
      </c>
      <c r="J37" s="115"/>
      <c r="K37" s="83">
        <f>K33</f>
        <v>11699.16</v>
      </c>
      <c r="L37" s="83">
        <f>K37</f>
        <v>11699.16</v>
      </c>
      <c r="M37" s="109" t="s">
        <v>277</v>
      </c>
      <c r="N37" s="47"/>
      <c r="O37" s="47"/>
      <c r="P37" s="47"/>
    </row>
    <row r="38" spans="1:16" s="111" customFormat="1" ht="15" x14ac:dyDescent="0.25">
      <c r="A38" s="118"/>
      <c r="B38" s="109"/>
      <c r="C38" s="119"/>
      <c r="D38" s="85"/>
      <c r="E38" s="85"/>
      <c r="F38" s="109"/>
      <c r="G38" s="118"/>
      <c r="H38" s="132"/>
      <c r="I38" s="128"/>
      <c r="J38" s="119"/>
      <c r="K38" s="85"/>
      <c r="L38" s="85"/>
      <c r="M38" s="109"/>
      <c r="N38" s="109"/>
      <c r="O38" s="109"/>
      <c r="P38" s="109"/>
    </row>
    <row r="39" spans="1:16" s="111" customFormat="1" ht="15.75" x14ac:dyDescent="0.25">
      <c r="A39" s="179" t="s">
        <v>268</v>
      </c>
      <c r="B39" s="129"/>
      <c r="C39" s="130"/>
      <c r="D39" s="131"/>
      <c r="E39" s="131"/>
      <c r="F39" s="109"/>
      <c r="G39" s="126" t="s">
        <v>265</v>
      </c>
      <c r="H39" s="118"/>
      <c r="I39" s="128"/>
      <c r="J39" s="119"/>
      <c r="K39" s="85"/>
      <c r="L39" s="85"/>
      <c r="M39" s="109"/>
      <c r="N39" s="109"/>
      <c r="O39" s="109"/>
      <c r="P39" s="109"/>
    </row>
    <row r="40" spans="1:16" s="111" customFormat="1" ht="15" x14ac:dyDescent="0.25">
      <c r="A40" s="114" t="s">
        <v>132</v>
      </c>
      <c r="B40" s="114" t="s">
        <v>266</v>
      </c>
      <c r="C40" s="113"/>
      <c r="D40" s="83" t="s">
        <v>110</v>
      </c>
      <c r="E40" s="180"/>
      <c r="F40" s="109"/>
      <c r="G40" s="87">
        <v>9500</v>
      </c>
      <c r="H40" s="86">
        <v>235500</v>
      </c>
      <c r="I40" s="114" t="s">
        <v>132</v>
      </c>
      <c r="J40" s="115"/>
      <c r="K40" s="83">
        <f>'Example 2 - PV-Amort'!G16+'Example 2 - PV-Amort'!G17+'Example 2 - PV-Amort'!G18+'Example 2 - PV-Amort'!G19+'Example 2 - PV-Amort'!G20+'Example 2 - PV-Amort'!G21+'Example 2 - PV-Amort'!G22+'Example 2 - PV-Amort'!G23+'Example 2 - PV-Amort'!G24+'Example 2 - PV-Amort'!G25+'Example 2 - PV-Amort'!G26+'Example 2 - PV-Amort'!G27</f>
        <v>11529.572857992265</v>
      </c>
      <c r="L40" s="84"/>
      <c r="M40" s="109" t="s">
        <v>253</v>
      </c>
      <c r="N40" s="109"/>
      <c r="O40" s="109"/>
      <c r="P40" s="109"/>
    </row>
    <row r="41" spans="1:16" s="111" customFormat="1" ht="15.75" customHeight="1" x14ac:dyDescent="0.25">
      <c r="A41" s="114" t="s">
        <v>140</v>
      </c>
      <c r="B41" s="114" t="s">
        <v>266</v>
      </c>
      <c r="C41" s="115"/>
      <c r="D41" s="140"/>
      <c r="E41" s="81" t="s">
        <v>110</v>
      </c>
      <c r="F41" s="109"/>
      <c r="G41" s="87">
        <v>9500</v>
      </c>
      <c r="H41" s="86">
        <v>174300</v>
      </c>
      <c r="I41" s="114" t="s">
        <v>264</v>
      </c>
      <c r="J41" s="115"/>
      <c r="K41" s="83"/>
      <c r="L41" s="81">
        <f>K40</f>
        <v>11529.572857992265</v>
      </c>
      <c r="M41" s="109"/>
      <c r="N41" s="109"/>
      <c r="O41" s="109"/>
      <c r="P41" s="109"/>
    </row>
    <row r="42" spans="1:16" s="111" customFormat="1" ht="15.75" customHeight="1" x14ac:dyDescent="0.25">
      <c r="A42" s="118"/>
      <c r="B42" s="109"/>
      <c r="C42" s="119"/>
      <c r="D42" s="85"/>
      <c r="E42" s="85"/>
      <c r="F42" s="109"/>
      <c r="G42" s="132"/>
      <c r="H42" s="132"/>
      <c r="I42" s="129"/>
      <c r="J42" s="130"/>
      <c r="K42" s="131"/>
      <c r="L42" s="131"/>
      <c r="M42" s="109"/>
      <c r="N42" s="109"/>
      <c r="O42" s="109"/>
      <c r="P42" s="109"/>
    </row>
    <row r="43" spans="1:16" ht="9.75" customHeight="1" x14ac:dyDescent="0.25">
      <c r="A43" s="90"/>
      <c r="B43" s="91"/>
      <c r="C43" s="92"/>
      <c r="D43" s="93"/>
      <c r="E43" s="93"/>
      <c r="F43" s="91"/>
      <c r="G43" s="174"/>
      <c r="H43" s="174"/>
      <c r="I43" s="175"/>
      <c r="J43" s="176"/>
      <c r="K43" s="177"/>
      <c r="L43" s="177"/>
      <c r="M43" s="178"/>
      <c r="N43" s="47"/>
      <c r="O43" s="47"/>
      <c r="P43" s="47"/>
    </row>
    <row r="44" spans="1:16" ht="15" x14ac:dyDescent="0.25">
      <c r="A44" s="68"/>
      <c r="B44" s="109"/>
      <c r="C44" s="69"/>
      <c r="D44" s="70"/>
      <c r="E44" s="70"/>
      <c r="F44" s="47"/>
      <c r="G44" s="68"/>
      <c r="H44" s="68"/>
      <c r="I44" s="109"/>
      <c r="J44" s="69"/>
      <c r="K44" s="70"/>
      <c r="L44" s="70"/>
      <c r="M44" s="47"/>
      <c r="N44" s="47"/>
      <c r="O44" s="47"/>
      <c r="P44" s="47"/>
    </row>
    <row r="45" spans="1:16" ht="15.75" x14ac:dyDescent="0.25">
      <c r="A45" s="99" t="s">
        <v>111</v>
      </c>
      <c r="B45" s="53"/>
      <c r="C45" s="53"/>
      <c r="D45" s="53"/>
      <c r="E45" s="53"/>
      <c r="F45" s="47"/>
      <c r="G45" s="99" t="s">
        <v>111</v>
      </c>
      <c r="H45" s="53"/>
      <c r="I45" s="53"/>
      <c r="J45" s="53"/>
      <c r="K45" s="53"/>
      <c r="L45" s="53"/>
      <c r="M45" s="47"/>
      <c r="N45" s="47"/>
      <c r="O45" s="47"/>
      <c r="P45" s="47"/>
    </row>
    <row r="46" spans="1:16" ht="15.75" x14ac:dyDescent="0.25">
      <c r="A46" s="71" t="s">
        <v>164</v>
      </c>
      <c r="B46" s="72"/>
      <c r="C46" s="72"/>
      <c r="D46" s="72"/>
      <c r="E46" s="72"/>
      <c r="F46" s="47"/>
      <c r="G46" s="71" t="s">
        <v>196</v>
      </c>
      <c r="H46" s="72"/>
      <c r="I46" s="72"/>
      <c r="J46" s="72"/>
      <c r="K46" s="72"/>
      <c r="L46" s="72"/>
      <c r="M46" s="47"/>
      <c r="N46" s="47"/>
      <c r="O46" s="47"/>
      <c r="P46" s="47"/>
    </row>
    <row r="47" spans="1:16" ht="15" x14ac:dyDescent="0.25">
      <c r="A47" s="73" t="s">
        <v>10</v>
      </c>
      <c r="B47" s="58" t="s">
        <v>179</v>
      </c>
      <c r="C47" s="59"/>
      <c r="D47" s="60" t="s">
        <v>110</v>
      </c>
      <c r="E47" s="61"/>
      <c r="F47" s="47"/>
      <c r="G47" s="62">
        <v>5210</v>
      </c>
      <c r="H47" s="62">
        <v>186500</v>
      </c>
      <c r="I47" s="73" t="s">
        <v>113</v>
      </c>
      <c r="J47" s="59"/>
      <c r="K47" s="83">
        <v>35097.5483821378</v>
      </c>
      <c r="L47" s="61"/>
      <c r="M47" s="109" t="s">
        <v>252</v>
      </c>
      <c r="N47" s="47"/>
      <c r="O47" s="47"/>
      <c r="P47" s="47"/>
    </row>
    <row r="48" spans="1:16" ht="15" x14ac:dyDescent="0.25">
      <c r="A48" s="73" t="s">
        <v>123</v>
      </c>
      <c r="B48" s="58" t="s">
        <v>168</v>
      </c>
      <c r="C48" s="59"/>
      <c r="D48" s="60"/>
      <c r="E48" s="61" t="s">
        <v>110</v>
      </c>
      <c r="F48" s="47"/>
      <c r="G48" s="62">
        <v>5210</v>
      </c>
      <c r="H48" s="62">
        <v>186000</v>
      </c>
      <c r="I48" s="73" t="s">
        <v>124</v>
      </c>
      <c r="J48" s="59"/>
      <c r="K48" s="60"/>
      <c r="L48" s="82">
        <v>61000</v>
      </c>
      <c r="M48" s="47"/>
      <c r="N48" s="47"/>
      <c r="O48" s="47"/>
      <c r="P48" s="47"/>
    </row>
    <row r="49" spans="1:16" ht="15" x14ac:dyDescent="0.25">
      <c r="A49" s="112" t="s">
        <v>180</v>
      </c>
      <c r="B49" s="58" t="s">
        <v>168</v>
      </c>
      <c r="C49" s="59"/>
      <c r="D49" s="60" t="s">
        <v>110</v>
      </c>
      <c r="E49" s="61"/>
      <c r="F49" s="47"/>
      <c r="G49" s="62">
        <v>5210</v>
      </c>
      <c r="H49" s="67">
        <v>186100</v>
      </c>
      <c r="I49" s="74" t="s">
        <v>161</v>
      </c>
      <c r="J49" s="59"/>
      <c r="K49" s="81">
        <v>24500</v>
      </c>
      <c r="L49" s="61"/>
      <c r="M49" s="47"/>
      <c r="N49" s="47"/>
      <c r="O49" s="47"/>
      <c r="P49" s="47"/>
    </row>
    <row r="50" spans="1:16" ht="15" x14ac:dyDescent="0.25">
      <c r="A50" s="73" t="s">
        <v>162</v>
      </c>
      <c r="B50" s="58" t="s">
        <v>169</v>
      </c>
      <c r="C50" s="59"/>
      <c r="D50" s="60" t="s">
        <v>173</v>
      </c>
      <c r="E50" s="61" t="s">
        <v>110</v>
      </c>
      <c r="F50" s="47"/>
      <c r="G50" s="62">
        <v>5210</v>
      </c>
      <c r="H50" s="62">
        <v>272500</v>
      </c>
      <c r="I50" s="73" t="s">
        <v>163</v>
      </c>
      <c r="J50" s="59"/>
      <c r="K50" s="81">
        <v>1402.45</v>
      </c>
      <c r="L50" s="61"/>
      <c r="M50" s="47"/>
      <c r="N50" s="47"/>
      <c r="O50" s="47"/>
      <c r="P50" s="47"/>
    </row>
    <row r="51" spans="1:16" ht="15" x14ac:dyDescent="0.25">
      <c r="A51" s="47"/>
      <c r="B51" s="47"/>
      <c r="C51" s="47"/>
      <c r="D51" s="47"/>
      <c r="E51" s="47"/>
      <c r="F51" s="47"/>
      <c r="G51" s="47"/>
      <c r="H51" s="47"/>
      <c r="I51" s="47"/>
      <c r="J51" s="47"/>
      <c r="K51" s="47"/>
      <c r="L51" s="47"/>
      <c r="M51" s="47"/>
      <c r="N51" s="47"/>
      <c r="O51" s="47"/>
      <c r="P51" s="47"/>
    </row>
    <row r="52" spans="1:16" s="105" customFormat="1" ht="15.75" x14ac:dyDescent="0.25">
      <c r="A52" s="71" t="s">
        <v>178</v>
      </c>
      <c r="B52" s="54"/>
      <c r="C52" s="55"/>
      <c r="D52" s="104"/>
      <c r="E52" s="104"/>
      <c r="F52" s="98"/>
      <c r="G52" s="71" t="s">
        <v>197</v>
      </c>
      <c r="H52" s="57"/>
      <c r="I52" s="103"/>
      <c r="J52" s="55"/>
      <c r="K52" s="104"/>
      <c r="L52" s="104"/>
      <c r="M52" s="98"/>
      <c r="N52" s="98"/>
      <c r="O52" s="98"/>
      <c r="P52" s="98"/>
    </row>
    <row r="53" spans="1:16" customFormat="1" ht="15" x14ac:dyDescent="0.25">
      <c r="A53" s="74" t="s">
        <v>165</v>
      </c>
      <c r="B53" s="74" t="s">
        <v>168</v>
      </c>
      <c r="C53" s="64"/>
      <c r="D53" s="60" t="s">
        <v>110</v>
      </c>
      <c r="E53" s="61"/>
      <c r="G53" s="67">
        <v>5210</v>
      </c>
      <c r="H53" s="134">
        <v>235300</v>
      </c>
      <c r="I53" s="74" t="s">
        <v>167</v>
      </c>
      <c r="J53" s="64"/>
      <c r="K53" s="60">
        <v>37000</v>
      </c>
      <c r="L53" s="61"/>
      <c r="M53" s="109" t="s">
        <v>252</v>
      </c>
    </row>
    <row r="54" spans="1:16" ht="15" x14ac:dyDescent="0.25">
      <c r="A54" s="74" t="s">
        <v>166</v>
      </c>
      <c r="B54" s="63" t="s">
        <v>170</v>
      </c>
      <c r="C54" s="59"/>
      <c r="D54" s="60"/>
      <c r="E54" s="61" t="s">
        <v>110</v>
      </c>
      <c r="F54" s="47"/>
      <c r="G54" s="62">
        <v>5210</v>
      </c>
      <c r="H54" s="67">
        <v>235500</v>
      </c>
      <c r="I54" s="74" t="s">
        <v>114</v>
      </c>
      <c r="J54" s="59"/>
      <c r="K54" s="60"/>
      <c r="L54" s="61">
        <v>35097.5483821378</v>
      </c>
      <c r="M54" s="47"/>
      <c r="N54" s="47"/>
      <c r="O54" s="47"/>
      <c r="P54" s="47"/>
    </row>
    <row r="55" spans="1:16" customFormat="1" ht="15" x14ac:dyDescent="0.25">
      <c r="A55" s="73" t="s">
        <v>162</v>
      </c>
      <c r="B55" s="73" t="s">
        <v>169</v>
      </c>
      <c r="C55" s="64"/>
      <c r="D55" s="60" t="s">
        <v>173</v>
      </c>
      <c r="E55" s="61" t="s">
        <v>110</v>
      </c>
      <c r="G55" s="62">
        <v>5210</v>
      </c>
      <c r="H55" s="62">
        <v>272500</v>
      </c>
      <c r="I55" s="73" t="s">
        <v>163</v>
      </c>
      <c r="J55" s="64"/>
      <c r="K55" s="60"/>
      <c r="L55" s="61">
        <v>1902.45</v>
      </c>
    </row>
    <row r="56" spans="1:16" customFormat="1" ht="15" x14ac:dyDescent="0.25">
      <c r="D56" s="102"/>
      <c r="H56" s="37"/>
      <c r="I56" s="40"/>
    </row>
    <row r="57" spans="1:16" s="38" customFormat="1" ht="15.75" x14ac:dyDescent="0.25">
      <c r="A57" s="38" t="s">
        <v>227</v>
      </c>
      <c r="B57"/>
      <c r="C57"/>
      <c r="D57" s="101"/>
      <c r="E57" s="71"/>
      <c r="G57" s="38" t="s">
        <v>227</v>
      </c>
      <c r="H57" s="133"/>
      <c r="I57" s="39"/>
    </row>
    <row r="58" spans="1:16" customFormat="1" ht="15" x14ac:dyDescent="0.25">
      <c r="A58" s="74" t="s">
        <v>12</v>
      </c>
      <c r="B58" s="74" t="s">
        <v>224</v>
      </c>
      <c r="C58" s="64"/>
      <c r="D58" s="60" t="s">
        <v>110</v>
      </c>
      <c r="E58" s="61"/>
      <c r="G58" s="67">
        <v>5210</v>
      </c>
      <c r="H58" s="134">
        <v>235500</v>
      </c>
      <c r="I58" s="74" t="s">
        <v>114</v>
      </c>
      <c r="J58" s="64"/>
      <c r="K58" s="76">
        <v>1000</v>
      </c>
      <c r="L58" s="77"/>
      <c r="M58" t="s">
        <v>248</v>
      </c>
    </row>
    <row r="59" spans="1:16" customFormat="1" ht="15" x14ac:dyDescent="0.25">
      <c r="A59" s="78" t="s">
        <v>18</v>
      </c>
      <c r="B59" s="73" t="s">
        <v>151</v>
      </c>
      <c r="C59" s="64"/>
      <c r="D59" s="60"/>
      <c r="E59" s="61" t="s">
        <v>110</v>
      </c>
      <c r="G59" s="62">
        <v>5210</v>
      </c>
      <c r="H59" s="134">
        <v>101000</v>
      </c>
      <c r="I59" s="78" t="s">
        <v>18</v>
      </c>
      <c r="J59" s="64"/>
      <c r="K59" s="76"/>
      <c r="L59" s="77">
        <v>1000</v>
      </c>
    </row>
    <row r="60" spans="1:16" customFormat="1" ht="15" x14ac:dyDescent="0.25">
      <c r="D60" s="158"/>
      <c r="H60" s="135"/>
      <c r="I60" s="40"/>
    </row>
    <row r="61" spans="1:16" ht="15.75" x14ac:dyDescent="0.25">
      <c r="A61" s="71" t="s">
        <v>223</v>
      </c>
      <c r="B61" s="54"/>
      <c r="C61" s="55"/>
      <c r="D61" s="56"/>
      <c r="E61" s="56"/>
      <c r="F61" s="47"/>
      <c r="G61" s="71" t="s">
        <v>223</v>
      </c>
      <c r="H61" s="110"/>
      <c r="I61" s="54"/>
      <c r="J61" s="55"/>
      <c r="K61" s="56"/>
      <c r="L61" s="56"/>
      <c r="M61" s="47"/>
      <c r="N61" s="47"/>
      <c r="O61" s="47"/>
      <c r="P61" s="47"/>
    </row>
    <row r="62" spans="1:16" ht="15" x14ac:dyDescent="0.25">
      <c r="A62" s="58" t="s">
        <v>12</v>
      </c>
      <c r="B62" s="63" t="s">
        <v>154</v>
      </c>
      <c r="C62" s="59"/>
      <c r="D62" s="60" t="s">
        <v>110</v>
      </c>
      <c r="E62" s="61"/>
      <c r="F62" s="47"/>
      <c r="G62" s="62">
        <v>5210</v>
      </c>
      <c r="H62" s="87">
        <v>235500</v>
      </c>
      <c r="I62" s="74" t="s">
        <v>114</v>
      </c>
      <c r="J62" s="59"/>
      <c r="K62" s="60">
        <v>950.27</v>
      </c>
      <c r="L62" s="61"/>
      <c r="M62" t="s">
        <v>248</v>
      </c>
      <c r="N62" s="47"/>
      <c r="O62" s="47"/>
      <c r="P62" s="47"/>
    </row>
    <row r="63" spans="1:16" ht="15" x14ac:dyDescent="0.25">
      <c r="A63" s="63" t="s">
        <v>149</v>
      </c>
      <c r="B63" s="63" t="s">
        <v>155</v>
      </c>
      <c r="C63" s="64"/>
      <c r="D63" s="65" t="s">
        <v>110</v>
      </c>
      <c r="E63" s="66"/>
      <c r="F63" s="47"/>
      <c r="G63" s="62">
        <v>5210</v>
      </c>
      <c r="H63" s="86" t="s">
        <v>127</v>
      </c>
      <c r="I63" s="63" t="s">
        <v>143</v>
      </c>
      <c r="J63" s="64"/>
      <c r="K63" s="65">
        <v>49.73</v>
      </c>
      <c r="L63" s="66"/>
      <c r="M63" s="47"/>
      <c r="N63" s="47"/>
      <c r="O63" s="47"/>
      <c r="P63" s="47"/>
    </row>
    <row r="64" spans="1:16" ht="15" x14ac:dyDescent="0.25">
      <c r="A64" s="63" t="s">
        <v>18</v>
      </c>
      <c r="B64" s="63" t="s">
        <v>85</v>
      </c>
      <c r="C64" s="64"/>
      <c r="D64" s="65"/>
      <c r="E64" s="66" t="s">
        <v>110</v>
      </c>
      <c r="F64" s="47"/>
      <c r="G64" s="62">
        <v>5210</v>
      </c>
      <c r="H64" s="86">
        <v>101000</v>
      </c>
      <c r="I64" s="63" t="s">
        <v>18</v>
      </c>
      <c r="J64" s="64"/>
      <c r="K64" s="65"/>
      <c r="L64" s="66">
        <v>1000</v>
      </c>
      <c r="M64" s="47"/>
      <c r="N64" s="47"/>
      <c r="O64" s="47"/>
      <c r="P64" s="47"/>
    </row>
    <row r="65" spans="1:16" ht="15" x14ac:dyDescent="0.25">
      <c r="A65" s="68"/>
      <c r="B65" s="47"/>
      <c r="C65" s="69"/>
      <c r="D65" s="70"/>
      <c r="E65" s="70"/>
      <c r="F65" s="47"/>
      <c r="G65" s="68"/>
      <c r="H65" s="118"/>
      <c r="I65" s="47"/>
      <c r="J65" s="69"/>
      <c r="K65" s="70"/>
      <c r="L65" s="70"/>
      <c r="M65" s="47"/>
      <c r="N65" s="47"/>
      <c r="O65" s="47"/>
      <c r="P65" s="47"/>
    </row>
    <row r="66" spans="1:16" ht="15.75" x14ac:dyDescent="0.25">
      <c r="A66" s="71" t="s">
        <v>231</v>
      </c>
      <c r="B66" s="54"/>
      <c r="C66" s="55"/>
      <c r="D66" s="56"/>
      <c r="E66" s="56"/>
      <c r="F66" s="47"/>
      <c r="G66" s="126" t="s">
        <v>271</v>
      </c>
      <c r="H66" s="110"/>
      <c r="I66" s="106"/>
      <c r="J66" s="113"/>
      <c r="K66" s="143"/>
      <c r="L66" s="108"/>
      <c r="M66" s="47"/>
      <c r="N66" s="47"/>
      <c r="O66" s="47"/>
      <c r="P66" s="47"/>
    </row>
    <row r="67" spans="1:16" ht="15" x14ac:dyDescent="0.25">
      <c r="A67" s="73" t="s">
        <v>93</v>
      </c>
      <c r="B67" s="58" t="s">
        <v>17</v>
      </c>
      <c r="C67" s="59"/>
      <c r="D67" s="60" t="s">
        <v>110</v>
      </c>
      <c r="E67" s="79"/>
      <c r="F67" s="47"/>
      <c r="G67" s="87">
        <v>5210</v>
      </c>
      <c r="H67" s="87" t="s">
        <v>129</v>
      </c>
      <c r="I67" s="121" t="s">
        <v>93</v>
      </c>
      <c r="J67" s="113"/>
      <c r="K67" s="81">
        <f>974.93*12</f>
        <v>11699.16</v>
      </c>
      <c r="L67" s="139"/>
      <c r="M67" s="47" t="s">
        <v>253</v>
      </c>
      <c r="N67" s="47"/>
      <c r="O67" s="47"/>
      <c r="P67" s="47"/>
    </row>
    <row r="68" spans="1:16" ht="15" x14ac:dyDescent="0.25">
      <c r="A68" s="74" t="s">
        <v>148</v>
      </c>
      <c r="B68" s="63" t="s">
        <v>17</v>
      </c>
      <c r="C68" s="64"/>
      <c r="D68" s="80"/>
      <c r="E68" s="60" t="s">
        <v>110</v>
      </c>
      <c r="F68" s="47"/>
      <c r="G68" s="87">
        <v>5210</v>
      </c>
      <c r="H68" s="86">
        <v>186510</v>
      </c>
      <c r="I68" s="122" t="s">
        <v>115</v>
      </c>
      <c r="J68" s="115"/>
      <c r="K68" s="140"/>
      <c r="L68" s="81">
        <f>K67</f>
        <v>11699.16</v>
      </c>
      <c r="M68" s="47"/>
      <c r="N68" s="47"/>
      <c r="O68" s="47"/>
      <c r="P68" s="47"/>
    </row>
    <row r="69" spans="1:16" ht="15" x14ac:dyDescent="0.25">
      <c r="A69" s="47"/>
      <c r="B69" s="47"/>
      <c r="C69" s="47"/>
      <c r="D69" s="47"/>
      <c r="E69" s="47"/>
      <c r="F69" s="47"/>
      <c r="G69" s="47"/>
      <c r="H69" s="47"/>
      <c r="I69" s="47"/>
      <c r="J69" s="47"/>
      <c r="K69" s="47"/>
      <c r="L69" s="47"/>
      <c r="M69" s="47"/>
      <c r="N69" s="47"/>
      <c r="O69" s="47"/>
      <c r="P69" s="47"/>
    </row>
    <row r="70" spans="1:16" ht="15" x14ac:dyDescent="0.25">
      <c r="A70" s="47"/>
      <c r="B70" s="47"/>
      <c r="C70" s="47"/>
      <c r="D70" s="47"/>
      <c r="E70" s="47"/>
      <c r="F70" s="47"/>
      <c r="G70" s="47"/>
      <c r="H70" s="47"/>
      <c r="I70" s="47"/>
      <c r="J70" s="47"/>
      <c r="K70" s="47"/>
      <c r="L70" s="47"/>
      <c r="M70" s="47"/>
      <c r="N70" s="47"/>
      <c r="O70" s="47"/>
      <c r="P70" s="47"/>
    </row>
    <row r="71" spans="1:16" ht="15" x14ac:dyDescent="0.25">
      <c r="A71" s="47"/>
      <c r="B71" s="47"/>
      <c r="C71" s="47"/>
      <c r="D71" s="47"/>
      <c r="E71" s="47"/>
      <c r="F71" s="47"/>
      <c r="G71" s="47"/>
      <c r="H71" s="47"/>
      <c r="I71" s="47"/>
      <c r="J71" s="47"/>
      <c r="K71" s="47"/>
      <c r="L71" s="47"/>
      <c r="M71" s="47"/>
      <c r="N71" s="47"/>
      <c r="O71" s="47"/>
      <c r="P71" s="47"/>
    </row>
    <row r="72" spans="1:16" ht="15" x14ac:dyDescent="0.25">
      <c r="A72" s="47"/>
      <c r="B72" s="47"/>
      <c r="C72" s="47"/>
      <c r="D72" s="47"/>
      <c r="E72" s="47"/>
      <c r="F72" s="47"/>
      <c r="G72" s="47"/>
      <c r="H72" s="47"/>
      <c r="I72" s="47"/>
      <c r="J72" s="47"/>
      <c r="K72" s="47"/>
      <c r="L72" s="47"/>
      <c r="M72" s="47"/>
      <c r="N72" s="47"/>
      <c r="O72" s="47"/>
      <c r="P72" s="47"/>
    </row>
    <row r="73" spans="1:16" ht="15" x14ac:dyDescent="0.25">
      <c r="A73" s="47"/>
      <c r="B73" s="47"/>
      <c r="C73" s="47"/>
      <c r="D73" s="47"/>
      <c r="E73" s="47"/>
      <c r="F73" s="47"/>
      <c r="G73" s="47"/>
      <c r="H73" s="47"/>
      <c r="I73" s="47"/>
      <c r="J73" s="47"/>
      <c r="K73" s="47"/>
      <c r="L73" s="47"/>
      <c r="M73" s="47"/>
      <c r="N73" s="47"/>
      <c r="O73" s="47"/>
      <c r="P73" s="47"/>
    </row>
    <row r="74" spans="1:16" ht="15" x14ac:dyDescent="0.25">
      <c r="A74" s="47"/>
      <c r="B74" s="47"/>
      <c r="C74" s="47"/>
      <c r="D74" s="47"/>
      <c r="E74" s="47"/>
      <c r="F74" s="47"/>
      <c r="G74" s="47"/>
      <c r="H74" s="47"/>
      <c r="I74" s="47"/>
      <c r="J74" s="47"/>
      <c r="K74" s="47"/>
      <c r="L74" s="47"/>
      <c r="M74" s="47"/>
      <c r="N74" s="47"/>
      <c r="O74" s="47"/>
      <c r="P74" s="47"/>
    </row>
    <row r="75" spans="1:16" ht="15" x14ac:dyDescent="0.25">
      <c r="A75" s="47"/>
      <c r="B75" s="47"/>
      <c r="C75" s="47"/>
      <c r="D75" s="47"/>
      <c r="E75" s="47"/>
      <c r="F75" s="47"/>
      <c r="G75" s="47"/>
      <c r="H75" s="47"/>
      <c r="I75" s="47"/>
      <c r="J75" s="47"/>
      <c r="K75" s="47"/>
      <c r="L75" s="47"/>
      <c r="M75" s="47"/>
      <c r="N75" s="47"/>
      <c r="O75" s="47"/>
      <c r="P75" s="47"/>
    </row>
    <row r="76" spans="1:16" ht="15" x14ac:dyDescent="0.25">
      <c r="A76" s="47"/>
      <c r="B76" s="47"/>
      <c r="C76" s="47"/>
      <c r="D76" s="47"/>
      <c r="E76" s="47"/>
      <c r="F76" s="47"/>
      <c r="G76" s="47"/>
      <c r="H76" s="47"/>
      <c r="I76" s="47"/>
      <c r="J76" s="47"/>
      <c r="K76" s="47"/>
      <c r="L76" s="47"/>
      <c r="M76" s="47"/>
      <c r="N76" s="47"/>
      <c r="O76" s="47"/>
      <c r="P76" s="47"/>
    </row>
    <row r="77" spans="1:16" ht="15" x14ac:dyDescent="0.25">
      <c r="A77" s="47"/>
      <c r="B77" s="47"/>
      <c r="C77" s="47"/>
      <c r="D77" s="47"/>
      <c r="E77" s="47"/>
      <c r="F77" s="47"/>
      <c r="G77" s="47"/>
      <c r="H77" s="47"/>
      <c r="I77" s="47"/>
      <c r="J77" s="47"/>
      <c r="K77" s="47"/>
      <c r="L77" s="47"/>
      <c r="M77" s="47"/>
      <c r="N77" s="47"/>
      <c r="O77" s="47"/>
      <c r="P77" s="47"/>
    </row>
    <row r="78" spans="1:16" ht="15" x14ac:dyDescent="0.25">
      <c r="A78" s="47"/>
      <c r="B78" s="47"/>
      <c r="C78" s="47"/>
      <c r="D78" s="47"/>
      <c r="E78" s="47"/>
      <c r="F78" s="47"/>
      <c r="G78" s="47"/>
      <c r="H78" s="47"/>
      <c r="I78" s="47"/>
      <c r="J78" s="47"/>
      <c r="K78" s="47"/>
      <c r="L78" s="47"/>
      <c r="M78" s="47"/>
      <c r="N78" s="47"/>
      <c r="O78" s="47"/>
      <c r="P78" s="47"/>
    </row>
    <row r="79" spans="1:16" ht="15" x14ac:dyDescent="0.25">
      <c r="A79" s="47"/>
      <c r="B79" s="47"/>
      <c r="C79" s="47"/>
      <c r="D79" s="47"/>
      <c r="E79" s="47"/>
      <c r="F79" s="47"/>
      <c r="G79" s="47"/>
      <c r="H79" s="47"/>
      <c r="I79" s="47"/>
      <c r="J79" s="47"/>
      <c r="K79" s="47"/>
      <c r="L79" s="47"/>
      <c r="M79" s="47"/>
      <c r="N79" s="47"/>
      <c r="O79" s="47"/>
      <c r="P79" s="47"/>
    </row>
    <row r="80" spans="1:16" ht="15" x14ac:dyDescent="0.25">
      <c r="A80" s="47"/>
      <c r="B80" s="47"/>
      <c r="C80" s="47"/>
      <c r="D80" s="47"/>
      <c r="E80" s="47"/>
      <c r="F80" s="47"/>
      <c r="G80" s="47"/>
      <c r="H80" s="47"/>
      <c r="I80" s="47"/>
      <c r="J80" s="47"/>
      <c r="K80" s="47"/>
      <c r="L80" s="47"/>
      <c r="M80" s="47"/>
      <c r="N80" s="47"/>
      <c r="O80" s="47"/>
      <c r="P80" s="47"/>
    </row>
    <row r="81" spans="1:16" ht="15" x14ac:dyDescent="0.25">
      <c r="A81" s="47"/>
      <c r="B81" s="47"/>
      <c r="C81" s="47"/>
      <c r="D81" s="47"/>
      <c r="E81" s="47"/>
      <c r="F81" s="47"/>
      <c r="G81" s="47"/>
      <c r="H81" s="47"/>
      <c r="I81" s="47"/>
      <c r="J81" s="47"/>
      <c r="K81" s="47"/>
      <c r="L81" s="47"/>
      <c r="M81" s="47"/>
      <c r="N81" s="47"/>
      <c r="O81" s="47"/>
      <c r="P81" s="47"/>
    </row>
    <row r="82" spans="1:16" ht="15" x14ac:dyDescent="0.25">
      <c r="A82" s="47"/>
      <c r="B82" s="47"/>
      <c r="C82" s="47"/>
      <c r="D82" s="47"/>
      <c r="E82" s="47"/>
      <c r="F82" s="47"/>
      <c r="G82" s="47"/>
      <c r="H82" s="47"/>
      <c r="I82" s="47"/>
      <c r="J82" s="47"/>
      <c r="K82" s="47"/>
      <c r="L82" s="47"/>
      <c r="M82" s="47"/>
      <c r="N82" s="47"/>
      <c r="O82" s="47"/>
      <c r="P82" s="47"/>
    </row>
    <row r="83" spans="1:16" ht="15" x14ac:dyDescent="0.25">
      <c r="A83" s="47"/>
      <c r="B83" s="47"/>
      <c r="C83" s="47"/>
      <c r="D83" s="47"/>
      <c r="E83" s="47"/>
      <c r="F83" s="47"/>
      <c r="G83" s="47"/>
      <c r="H83" s="47"/>
      <c r="I83" s="47"/>
      <c r="J83" s="47"/>
      <c r="K83" s="47"/>
      <c r="L83" s="47"/>
      <c r="M83" s="47"/>
      <c r="N83" s="47"/>
      <c r="O83" s="47"/>
      <c r="P83" s="47"/>
    </row>
    <row r="84" spans="1:16" ht="15" x14ac:dyDescent="0.25">
      <c r="A84" s="47"/>
      <c r="B84" s="47"/>
      <c r="C84" s="47"/>
      <c r="D84" s="47"/>
      <c r="E84" s="47"/>
      <c r="F84" s="47"/>
      <c r="G84" s="47"/>
      <c r="H84" s="47"/>
      <c r="I84" s="47"/>
      <c r="J84" s="47"/>
      <c r="K84" s="47"/>
      <c r="L84" s="47"/>
      <c r="M84" s="47"/>
      <c r="N84" s="47"/>
      <c r="O84" s="47"/>
      <c r="P84" s="47"/>
    </row>
    <row r="85" spans="1:16" ht="15" x14ac:dyDescent="0.25">
      <c r="A85" s="47"/>
      <c r="B85" s="47"/>
      <c r="C85" s="47"/>
      <c r="D85" s="47"/>
      <c r="E85" s="47"/>
      <c r="F85" s="47"/>
      <c r="G85" s="47"/>
      <c r="H85" s="47"/>
      <c r="I85" s="47"/>
      <c r="J85" s="47"/>
      <c r="K85" s="47"/>
      <c r="L85" s="47"/>
      <c r="M85" s="47"/>
      <c r="N85" s="47"/>
      <c r="O85" s="47"/>
      <c r="P85" s="47"/>
    </row>
    <row r="86" spans="1:16" ht="15" x14ac:dyDescent="0.25">
      <c r="A86" s="47"/>
      <c r="B86" s="47"/>
      <c r="C86" s="47"/>
      <c r="D86" s="47"/>
      <c r="E86" s="47"/>
      <c r="F86" s="47"/>
      <c r="G86" s="47"/>
      <c r="H86" s="47"/>
      <c r="I86" s="47"/>
      <c r="J86" s="47"/>
      <c r="K86" s="47"/>
      <c r="L86" s="47"/>
      <c r="M86" s="47"/>
      <c r="N86" s="47"/>
      <c r="O86" s="47"/>
      <c r="P86" s="47"/>
    </row>
    <row r="87" spans="1:16" ht="15" x14ac:dyDescent="0.25">
      <c r="A87" s="47"/>
      <c r="B87" s="47"/>
      <c r="C87" s="47"/>
      <c r="D87" s="47"/>
      <c r="E87" s="47"/>
      <c r="F87" s="47"/>
      <c r="G87" s="47"/>
      <c r="H87" s="47"/>
      <c r="I87" s="47"/>
      <c r="J87" s="47"/>
      <c r="K87" s="47"/>
      <c r="L87" s="47"/>
      <c r="M87" s="47"/>
      <c r="N87" s="47"/>
      <c r="O87" s="47"/>
      <c r="P87" s="47"/>
    </row>
    <row r="88" spans="1:16" ht="15" x14ac:dyDescent="0.25">
      <c r="A88" s="47"/>
      <c r="B88" s="47"/>
      <c r="C88" s="47"/>
      <c r="D88" s="47"/>
      <c r="E88" s="47"/>
      <c r="F88" s="47"/>
      <c r="G88" s="47"/>
      <c r="H88" s="47"/>
      <c r="I88" s="47"/>
      <c r="J88" s="47"/>
      <c r="K88" s="47"/>
      <c r="L88" s="47"/>
      <c r="M88" s="47"/>
      <c r="N88" s="47"/>
      <c r="O88" s="47"/>
      <c r="P88" s="47"/>
    </row>
    <row r="89" spans="1:16" ht="15" x14ac:dyDescent="0.25">
      <c r="A89" s="47"/>
      <c r="B89" s="47"/>
      <c r="C89" s="47"/>
      <c r="D89" s="47"/>
      <c r="E89" s="47"/>
      <c r="F89" s="47"/>
      <c r="G89" s="47"/>
      <c r="H89" s="47"/>
      <c r="I89" s="47"/>
      <c r="J89" s="47"/>
      <c r="K89" s="47"/>
      <c r="L89" s="47"/>
      <c r="M89" s="47"/>
      <c r="N89" s="47"/>
      <c r="O89" s="47"/>
      <c r="P89" s="47"/>
    </row>
    <row r="90" spans="1:16" ht="15" x14ac:dyDescent="0.25">
      <c r="A90" s="47"/>
      <c r="B90" s="47"/>
      <c r="C90" s="47"/>
      <c r="D90" s="47"/>
      <c r="E90" s="47"/>
      <c r="F90" s="47"/>
      <c r="G90" s="47"/>
      <c r="H90" s="47"/>
      <c r="I90" s="47"/>
      <c r="J90" s="47"/>
      <c r="K90" s="47"/>
      <c r="L90" s="47"/>
      <c r="M90" s="47"/>
      <c r="N90" s="47"/>
      <c r="O90" s="47"/>
      <c r="P90" s="47"/>
    </row>
    <row r="91" spans="1:16" ht="15" x14ac:dyDescent="0.25">
      <c r="A91" s="47"/>
      <c r="B91" s="47"/>
      <c r="C91" s="47"/>
      <c r="D91" s="47"/>
      <c r="E91" s="47"/>
      <c r="F91" s="47"/>
      <c r="G91" s="47"/>
      <c r="H91" s="47"/>
      <c r="I91" s="47"/>
      <c r="J91" s="47"/>
      <c r="K91" s="47"/>
      <c r="L91" s="47"/>
      <c r="M91" s="47"/>
      <c r="N91" s="47"/>
      <c r="O91" s="47"/>
      <c r="P91" s="47"/>
    </row>
    <row r="92" spans="1:16" ht="15" x14ac:dyDescent="0.25">
      <c r="A92" s="47"/>
      <c r="B92" s="47"/>
      <c r="C92" s="47"/>
      <c r="D92" s="47"/>
      <c r="E92" s="47"/>
      <c r="F92" s="47"/>
      <c r="G92" s="47"/>
      <c r="H92" s="47"/>
      <c r="I92" s="47"/>
      <c r="J92" s="47"/>
      <c r="K92" s="47"/>
      <c r="L92" s="47"/>
      <c r="M92" s="47"/>
      <c r="N92" s="47"/>
      <c r="O92" s="47"/>
      <c r="P92" s="47"/>
    </row>
    <row r="93" spans="1:16" ht="15" x14ac:dyDescent="0.25">
      <c r="A93" s="47"/>
      <c r="B93" s="47"/>
      <c r="C93" s="47"/>
      <c r="D93" s="47"/>
      <c r="E93" s="47"/>
      <c r="F93" s="47"/>
      <c r="G93" s="47"/>
      <c r="H93" s="47"/>
      <c r="I93" s="47"/>
      <c r="J93" s="47"/>
      <c r="K93" s="47"/>
      <c r="L93" s="47"/>
      <c r="M93" s="47"/>
      <c r="N93" s="47"/>
      <c r="O93" s="47"/>
      <c r="P93" s="47"/>
    </row>
    <row r="94" spans="1:16" ht="15" x14ac:dyDescent="0.25">
      <c r="A94" s="47"/>
      <c r="B94" s="47"/>
      <c r="C94" s="47"/>
      <c r="D94" s="47"/>
      <c r="E94" s="47"/>
      <c r="F94" s="47"/>
      <c r="G94" s="47"/>
      <c r="H94" s="47"/>
      <c r="I94" s="47"/>
      <c r="J94" s="47"/>
      <c r="K94" s="47"/>
      <c r="L94" s="47"/>
      <c r="M94" s="47"/>
      <c r="N94" s="47"/>
      <c r="O94" s="47"/>
      <c r="P94" s="47"/>
    </row>
    <row r="95" spans="1:16" ht="15" x14ac:dyDescent="0.25">
      <c r="A95" s="47"/>
      <c r="B95" s="47"/>
      <c r="C95" s="47"/>
      <c r="D95" s="47"/>
      <c r="E95" s="47"/>
      <c r="F95" s="47"/>
      <c r="G95" s="47"/>
      <c r="H95" s="47"/>
      <c r="I95" s="47"/>
      <c r="J95" s="47"/>
      <c r="K95" s="47"/>
      <c r="L95" s="47"/>
      <c r="M95" s="47"/>
      <c r="N95" s="47"/>
      <c r="O95" s="47"/>
      <c r="P95" s="47"/>
    </row>
    <row r="96" spans="1:16" ht="15" x14ac:dyDescent="0.25">
      <c r="A96" s="47"/>
      <c r="B96" s="47"/>
      <c r="C96" s="47"/>
      <c r="D96" s="47"/>
      <c r="E96" s="47"/>
      <c r="F96" s="47"/>
      <c r="G96" s="47"/>
      <c r="H96" s="47"/>
      <c r="I96" s="47"/>
      <c r="J96" s="47"/>
      <c r="K96" s="47"/>
      <c r="L96" s="47"/>
      <c r="M96" s="47"/>
      <c r="N96" s="47"/>
      <c r="O96" s="47"/>
      <c r="P96" s="47"/>
    </row>
  </sheetData>
  <mergeCells count="2">
    <mergeCell ref="A1:E1"/>
    <mergeCell ref="G1:L1"/>
  </mergeCells>
  <pageMargins left="0.25" right="0.25" top="0.25" bottom="0.25" header="0" footer="0"/>
  <pageSetup scale="56"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F3A5-D1E5-443B-A173-E734522C7BE8}">
  <sheetPr>
    <tabColor theme="9" tint="0.79998168889431442"/>
    <pageSetUpPr fitToPage="1"/>
  </sheetPr>
  <dimension ref="A1:R77"/>
  <sheetViews>
    <sheetView zoomScaleNormal="100" workbookViewId="0">
      <selection sqref="A1:E1"/>
    </sheetView>
  </sheetViews>
  <sheetFormatPr defaultRowHeight="14.25" x14ac:dyDescent="0.2"/>
  <cols>
    <col min="1" max="1" width="34.42578125" style="49" bestFit="1" customWidth="1"/>
    <col min="2" max="2" width="40.42578125" style="49" customWidth="1"/>
    <col min="3" max="3" width="3.28515625" style="49" customWidth="1"/>
    <col min="4" max="5" width="13.85546875" style="49" customWidth="1"/>
    <col min="6" max="6" width="3.140625" style="49" customWidth="1"/>
    <col min="7" max="7" width="12.7109375" style="49" customWidth="1"/>
    <col min="8" max="8" width="29.28515625" style="49" customWidth="1"/>
    <col min="9" max="9" width="40.42578125" style="49" customWidth="1"/>
    <col min="10" max="10" width="3.28515625" style="49" customWidth="1"/>
    <col min="11" max="12" width="13.85546875" style="49" customWidth="1"/>
    <col min="13" max="13" width="18" style="49" customWidth="1"/>
    <col min="14" max="256" width="9.140625" style="49"/>
    <col min="257" max="257" width="20.7109375" style="49" customWidth="1"/>
    <col min="258" max="258" width="16.5703125" style="49" customWidth="1"/>
    <col min="259" max="259" width="40.42578125" style="49" customWidth="1"/>
    <col min="260" max="260" width="7.7109375" style="49" customWidth="1"/>
    <col min="261" max="261" width="20.7109375" style="49" customWidth="1"/>
    <col min="262" max="262" width="22" style="49" customWidth="1"/>
    <col min="263" max="263" width="8" style="49" customWidth="1"/>
    <col min="264" max="512" width="9.140625" style="49"/>
    <col min="513" max="513" width="20.7109375" style="49" customWidth="1"/>
    <col min="514" max="514" width="16.5703125" style="49" customWidth="1"/>
    <col min="515" max="515" width="40.42578125" style="49" customWidth="1"/>
    <col min="516" max="516" width="7.7109375" style="49" customWidth="1"/>
    <col min="517" max="517" width="20.7109375" style="49" customWidth="1"/>
    <col min="518" max="518" width="22" style="49" customWidth="1"/>
    <col min="519" max="519" width="8" style="49" customWidth="1"/>
    <col min="520" max="768" width="9.140625" style="49"/>
    <col min="769" max="769" width="20.7109375" style="49" customWidth="1"/>
    <col min="770" max="770" width="16.5703125" style="49" customWidth="1"/>
    <col min="771" max="771" width="40.42578125" style="49" customWidth="1"/>
    <col min="772" max="772" width="7.7109375" style="49" customWidth="1"/>
    <col min="773" max="773" width="20.7109375" style="49" customWidth="1"/>
    <col min="774" max="774" width="22" style="49" customWidth="1"/>
    <col min="775" max="775" width="8" style="49" customWidth="1"/>
    <col min="776" max="1024" width="9.140625" style="49"/>
    <col min="1025" max="1025" width="20.7109375" style="49" customWidth="1"/>
    <col min="1026" max="1026" width="16.5703125" style="49" customWidth="1"/>
    <col min="1027" max="1027" width="40.42578125" style="49" customWidth="1"/>
    <col min="1028" max="1028" width="7.7109375" style="49" customWidth="1"/>
    <col min="1029" max="1029" width="20.7109375" style="49" customWidth="1"/>
    <col min="1030" max="1030" width="22" style="49" customWidth="1"/>
    <col min="1031" max="1031" width="8" style="49" customWidth="1"/>
    <col min="1032" max="1280" width="9.140625" style="49"/>
    <col min="1281" max="1281" width="20.7109375" style="49" customWidth="1"/>
    <col min="1282" max="1282" width="16.5703125" style="49" customWidth="1"/>
    <col min="1283" max="1283" width="40.42578125" style="49" customWidth="1"/>
    <col min="1284" max="1284" width="7.7109375" style="49" customWidth="1"/>
    <col min="1285" max="1285" width="20.7109375" style="49" customWidth="1"/>
    <col min="1286" max="1286" width="22" style="49" customWidth="1"/>
    <col min="1287" max="1287" width="8" style="49" customWidth="1"/>
    <col min="1288" max="1536" width="9.140625" style="49"/>
    <col min="1537" max="1537" width="20.7109375" style="49" customWidth="1"/>
    <col min="1538" max="1538" width="16.5703125" style="49" customWidth="1"/>
    <col min="1539" max="1539" width="40.42578125" style="49" customWidth="1"/>
    <col min="1540" max="1540" width="7.7109375" style="49" customWidth="1"/>
    <col min="1541" max="1541" width="20.7109375" style="49" customWidth="1"/>
    <col min="1542" max="1542" width="22" style="49" customWidth="1"/>
    <col min="1543" max="1543" width="8" style="49" customWidth="1"/>
    <col min="1544" max="1792" width="9.140625" style="49"/>
    <col min="1793" max="1793" width="20.7109375" style="49" customWidth="1"/>
    <col min="1794" max="1794" width="16.5703125" style="49" customWidth="1"/>
    <col min="1795" max="1795" width="40.42578125" style="49" customWidth="1"/>
    <col min="1796" max="1796" width="7.7109375" style="49" customWidth="1"/>
    <col min="1797" max="1797" width="20.7109375" style="49" customWidth="1"/>
    <col min="1798" max="1798" width="22" style="49" customWidth="1"/>
    <col min="1799" max="1799" width="8" style="49" customWidth="1"/>
    <col min="1800" max="2048" width="9.140625" style="49"/>
    <col min="2049" max="2049" width="20.7109375" style="49" customWidth="1"/>
    <col min="2050" max="2050" width="16.5703125" style="49" customWidth="1"/>
    <col min="2051" max="2051" width="40.42578125" style="49" customWidth="1"/>
    <col min="2052" max="2052" width="7.7109375" style="49" customWidth="1"/>
    <col min="2053" max="2053" width="20.7109375" style="49" customWidth="1"/>
    <col min="2054" max="2054" width="22" style="49" customWidth="1"/>
    <col min="2055" max="2055" width="8" style="49" customWidth="1"/>
    <col min="2056" max="2304" width="9.140625" style="49"/>
    <col min="2305" max="2305" width="20.7109375" style="49" customWidth="1"/>
    <col min="2306" max="2306" width="16.5703125" style="49" customWidth="1"/>
    <col min="2307" max="2307" width="40.42578125" style="49" customWidth="1"/>
    <col min="2308" max="2308" width="7.7109375" style="49" customWidth="1"/>
    <col min="2309" max="2309" width="20.7109375" style="49" customWidth="1"/>
    <col min="2310" max="2310" width="22" style="49" customWidth="1"/>
    <col min="2311" max="2311" width="8" style="49" customWidth="1"/>
    <col min="2312" max="2560" width="9.140625" style="49"/>
    <col min="2561" max="2561" width="20.7109375" style="49" customWidth="1"/>
    <col min="2562" max="2562" width="16.5703125" style="49" customWidth="1"/>
    <col min="2563" max="2563" width="40.42578125" style="49" customWidth="1"/>
    <col min="2564" max="2564" width="7.7109375" style="49" customWidth="1"/>
    <col min="2565" max="2565" width="20.7109375" style="49" customWidth="1"/>
    <col min="2566" max="2566" width="22" style="49" customWidth="1"/>
    <col min="2567" max="2567" width="8" style="49" customWidth="1"/>
    <col min="2568" max="2816" width="9.140625" style="49"/>
    <col min="2817" max="2817" width="20.7109375" style="49" customWidth="1"/>
    <col min="2818" max="2818" width="16.5703125" style="49" customWidth="1"/>
    <col min="2819" max="2819" width="40.42578125" style="49" customWidth="1"/>
    <col min="2820" max="2820" width="7.7109375" style="49" customWidth="1"/>
    <col min="2821" max="2821" width="20.7109375" style="49" customWidth="1"/>
    <col min="2822" max="2822" width="22" style="49" customWidth="1"/>
    <col min="2823" max="2823" width="8" style="49" customWidth="1"/>
    <col min="2824" max="3072" width="9.140625" style="49"/>
    <col min="3073" max="3073" width="20.7109375" style="49" customWidth="1"/>
    <col min="3074" max="3074" width="16.5703125" style="49" customWidth="1"/>
    <col min="3075" max="3075" width="40.42578125" style="49" customWidth="1"/>
    <col min="3076" max="3076" width="7.7109375" style="49" customWidth="1"/>
    <col min="3077" max="3077" width="20.7109375" style="49" customWidth="1"/>
    <col min="3078" max="3078" width="22" style="49" customWidth="1"/>
    <col min="3079" max="3079" width="8" style="49" customWidth="1"/>
    <col min="3080" max="3328" width="9.140625" style="49"/>
    <col min="3329" max="3329" width="20.7109375" style="49" customWidth="1"/>
    <col min="3330" max="3330" width="16.5703125" style="49" customWidth="1"/>
    <col min="3331" max="3331" width="40.42578125" style="49" customWidth="1"/>
    <col min="3332" max="3332" width="7.7109375" style="49" customWidth="1"/>
    <col min="3333" max="3333" width="20.7109375" style="49" customWidth="1"/>
    <col min="3334" max="3334" width="22" style="49" customWidth="1"/>
    <col min="3335" max="3335" width="8" style="49" customWidth="1"/>
    <col min="3336" max="3584" width="9.140625" style="49"/>
    <col min="3585" max="3585" width="20.7109375" style="49" customWidth="1"/>
    <col min="3586" max="3586" width="16.5703125" style="49" customWidth="1"/>
    <col min="3587" max="3587" width="40.42578125" style="49" customWidth="1"/>
    <col min="3588" max="3588" width="7.7109375" style="49" customWidth="1"/>
    <col min="3589" max="3589" width="20.7109375" style="49" customWidth="1"/>
    <col min="3590" max="3590" width="22" style="49" customWidth="1"/>
    <col min="3591" max="3591" width="8" style="49" customWidth="1"/>
    <col min="3592" max="3840" width="9.140625" style="49"/>
    <col min="3841" max="3841" width="20.7109375" style="49" customWidth="1"/>
    <col min="3842" max="3842" width="16.5703125" style="49" customWidth="1"/>
    <col min="3843" max="3843" width="40.42578125" style="49" customWidth="1"/>
    <col min="3844" max="3844" width="7.7109375" style="49" customWidth="1"/>
    <col min="3845" max="3845" width="20.7109375" style="49" customWidth="1"/>
    <col min="3846" max="3846" width="22" style="49" customWidth="1"/>
    <col min="3847" max="3847" width="8" style="49" customWidth="1"/>
    <col min="3848" max="4096" width="9.140625" style="49"/>
    <col min="4097" max="4097" width="20.7109375" style="49" customWidth="1"/>
    <col min="4098" max="4098" width="16.5703125" style="49" customWidth="1"/>
    <col min="4099" max="4099" width="40.42578125" style="49" customWidth="1"/>
    <col min="4100" max="4100" width="7.7109375" style="49" customWidth="1"/>
    <col min="4101" max="4101" width="20.7109375" style="49" customWidth="1"/>
    <col min="4102" max="4102" width="22" style="49" customWidth="1"/>
    <col min="4103" max="4103" width="8" style="49" customWidth="1"/>
    <col min="4104" max="4352" width="9.140625" style="49"/>
    <col min="4353" max="4353" width="20.7109375" style="49" customWidth="1"/>
    <col min="4354" max="4354" width="16.5703125" style="49" customWidth="1"/>
    <col min="4355" max="4355" width="40.42578125" style="49" customWidth="1"/>
    <col min="4356" max="4356" width="7.7109375" style="49" customWidth="1"/>
    <col min="4357" max="4357" width="20.7109375" style="49" customWidth="1"/>
    <col min="4358" max="4358" width="22" style="49" customWidth="1"/>
    <col min="4359" max="4359" width="8" style="49" customWidth="1"/>
    <col min="4360" max="4608" width="9.140625" style="49"/>
    <col min="4609" max="4609" width="20.7109375" style="49" customWidth="1"/>
    <col min="4610" max="4610" width="16.5703125" style="49" customWidth="1"/>
    <col min="4611" max="4611" width="40.42578125" style="49" customWidth="1"/>
    <col min="4612" max="4612" width="7.7109375" style="49" customWidth="1"/>
    <col min="4613" max="4613" width="20.7109375" style="49" customWidth="1"/>
    <col min="4614" max="4614" width="22" style="49" customWidth="1"/>
    <col min="4615" max="4615" width="8" style="49" customWidth="1"/>
    <col min="4616" max="4864" width="9.140625" style="49"/>
    <col min="4865" max="4865" width="20.7109375" style="49" customWidth="1"/>
    <col min="4866" max="4866" width="16.5703125" style="49" customWidth="1"/>
    <col min="4867" max="4867" width="40.42578125" style="49" customWidth="1"/>
    <col min="4868" max="4868" width="7.7109375" style="49" customWidth="1"/>
    <col min="4869" max="4869" width="20.7109375" style="49" customWidth="1"/>
    <col min="4870" max="4870" width="22" style="49" customWidth="1"/>
    <col min="4871" max="4871" width="8" style="49" customWidth="1"/>
    <col min="4872" max="5120" width="9.140625" style="49"/>
    <col min="5121" max="5121" width="20.7109375" style="49" customWidth="1"/>
    <col min="5122" max="5122" width="16.5703125" style="49" customWidth="1"/>
    <col min="5123" max="5123" width="40.42578125" style="49" customWidth="1"/>
    <col min="5124" max="5124" width="7.7109375" style="49" customWidth="1"/>
    <col min="5125" max="5125" width="20.7109375" style="49" customWidth="1"/>
    <col min="5126" max="5126" width="22" style="49" customWidth="1"/>
    <col min="5127" max="5127" width="8" style="49" customWidth="1"/>
    <col min="5128" max="5376" width="9.140625" style="49"/>
    <col min="5377" max="5377" width="20.7109375" style="49" customWidth="1"/>
    <col min="5378" max="5378" width="16.5703125" style="49" customWidth="1"/>
    <col min="5379" max="5379" width="40.42578125" style="49" customWidth="1"/>
    <col min="5380" max="5380" width="7.7109375" style="49" customWidth="1"/>
    <col min="5381" max="5381" width="20.7109375" style="49" customWidth="1"/>
    <col min="5382" max="5382" width="22" style="49" customWidth="1"/>
    <col min="5383" max="5383" width="8" style="49" customWidth="1"/>
    <col min="5384" max="5632" width="9.140625" style="49"/>
    <col min="5633" max="5633" width="20.7109375" style="49" customWidth="1"/>
    <col min="5634" max="5634" width="16.5703125" style="49" customWidth="1"/>
    <col min="5635" max="5635" width="40.42578125" style="49" customWidth="1"/>
    <col min="5636" max="5636" width="7.7109375" style="49" customWidth="1"/>
    <col min="5637" max="5637" width="20.7109375" style="49" customWidth="1"/>
    <col min="5638" max="5638" width="22" style="49" customWidth="1"/>
    <col min="5639" max="5639" width="8" style="49" customWidth="1"/>
    <col min="5640" max="5888" width="9.140625" style="49"/>
    <col min="5889" max="5889" width="20.7109375" style="49" customWidth="1"/>
    <col min="5890" max="5890" width="16.5703125" style="49" customWidth="1"/>
    <col min="5891" max="5891" width="40.42578125" style="49" customWidth="1"/>
    <col min="5892" max="5892" width="7.7109375" style="49" customWidth="1"/>
    <col min="5893" max="5893" width="20.7109375" style="49" customWidth="1"/>
    <col min="5894" max="5894" width="22" style="49" customWidth="1"/>
    <col min="5895" max="5895" width="8" style="49" customWidth="1"/>
    <col min="5896" max="6144" width="9.140625" style="49"/>
    <col min="6145" max="6145" width="20.7109375" style="49" customWidth="1"/>
    <col min="6146" max="6146" width="16.5703125" style="49" customWidth="1"/>
    <col min="6147" max="6147" width="40.42578125" style="49" customWidth="1"/>
    <col min="6148" max="6148" width="7.7109375" style="49" customWidth="1"/>
    <col min="6149" max="6149" width="20.7109375" style="49" customWidth="1"/>
    <col min="6150" max="6150" width="22" style="49" customWidth="1"/>
    <col min="6151" max="6151" width="8" style="49" customWidth="1"/>
    <col min="6152" max="6400" width="9.140625" style="49"/>
    <col min="6401" max="6401" width="20.7109375" style="49" customWidth="1"/>
    <col min="6402" max="6402" width="16.5703125" style="49" customWidth="1"/>
    <col min="6403" max="6403" width="40.42578125" style="49" customWidth="1"/>
    <col min="6404" max="6404" width="7.7109375" style="49" customWidth="1"/>
    <col min="6405" max="6405" width="20.7109375" style="49" customWidth="1"/>
    <col min="6406" max="6406" width="22" style="49" customWidth="1"/>
    <col min="6407" max="6407" width="8" style="49" customWidth="1"/>
    <col min="6408" max="6656" width="9.140625" style="49"/>
    <col min="6657" max="6657" width="20.7109375" style="49" customWidth="1"/>
    <col min="6658" max="6658" width="16.5703125" style="49" customWidth="1"/>
    <col min="6659" max="6659" width="40.42578125" style="49" customWidth="1"/>
    <col min="6660" max="6660" width="7.7109375" style="49" customWidth="1"/>
    <col min="6661" max="6661" width="20.7109375" style="49" customWidth="1"/>
    <col min="6662" max="6662" width="22" style="49" customWidth="1"/>
    <col min="6663" max="6663" width="8" style="49" customWidth="1"/>
    <col min="6664" max="6912" width="9.140625" style="49"/>
    <col min="6913" max="6913" width="20.7109375" style="49" customWidth="1"/>
    <col min="6914" max="6914" width="16.5703125" style="49" customWidth="1"/>
    <col min="6915" max="6915" width="40.42578125" style="49" customWidth="1"/>
    <col min="6916" max="6916" width="7.7109375" style="49" customWidth="1"/>
    <col min="6917" max="6917" width="20.7109375" style="49" customWidth="1"/>
    <col min="6918" max="6918" width="22" style="49" customWidth="1"/>
    <col min="6919" max="6919" width="8" style="49" customWidth="1"/>
    <col min="6920" max="7168" width="9.140625" style="49"/>
    <col min="7169" max="7169" width="20.7109375" style="49" customWidth="1"/>
    <col min="7170" max="7170" width="16.5703125" style="49" customWidth="1"/>
    <col min="7171" max="7171" width="40.42578125" style="49" customWidth="1"/>
    <col min="7172" max="7172" width="7.7109375" style="49" customWidth="1"/>
    <col min="7173" max="7173" width="20.7109375" style="49" customWidth="1"/>
    <col min="7174" max="7174" width="22" style="49" customWidth="1"/>
    <col min="7175" max="7175" width="8" style="49" customWidth="1"/>
    <col min="7176" max="7424" width="9.140625" style="49"/>
    <col min="7425" max="7425" width="20.7109375" style="49" customWidth="1"/>
    <col min="7426" max="7426" width="16.5703125" style="49" customWidth="1"/>
    <col min="7427" max="7427" width="40.42578125" style="49" customWidth="1"/>
    <col min="7428" max="7428" width="7.7109375" style="49" customWidth="1"/>
    <col min="7429" max="7429" width="20.7109375" style="49" customWidth="1"/>
    <col min="7430" max="7430" width="22" style="49" customWidth="1"/>
    <col min="7431" max="7431" width="8" style="49" customWidth="1"/>
    <col min="7432" max="7680" width="9.140625" style="49"/>
    <col min="7681" max="7681" width="20.7109375" style="49" customWidth="1"/>
    <col min="7682" max="7682" width="16.5703125" style="49" customWidth="1"/>
    <col min="7683" max="7683" width="40.42578125" style="49" customWidth="1"/>
    <col min="7684" max="7684" width="7.7109375" style="49" customWidth="1"/>
    <col min="7685" max="7685" width="20.7109375" style="49" customWidth="1"/>
    <col min="7686" max="7686" width="22" style="49" customWidth="1"/>
    <col min="7687" max="7687" width="8" style="49" customWidth="1"/>
    <col min="7688" max="7936" width="9.140625" style="49"/>
    <col min="7937" max="7937" width="20.7109375" style="49" customWidth="1"/>
    <col min="7938" max="7938" width="16.5703125" style="49" customWidth="1"/>
    <col min="7939" max="7939" width="40.42578125" style="49" customWidth="1"/>
    <col min="7940" max="7940" width="7.7109375" style="49" customWidth="1"/>
    <col min="7941" max="7941" width="20.7109375" style="49" customWidth="1"/>
    <col min="7942" max="7942" width="22" style="49" customWidth="1"/>
    <col min="7943" max="7943" width="8" style="49" customWidth="1"/>
    <col min="7944" max="8192" width="9.140625" style="49"/>
    <col min="8193" max="8193" width="20.7109375" style="49" customWidth="1"/>
    <col min="8194" max="8194" width="16.5703125" style="49" customWidth="1"/>
    <col min="8195" max="8195" width="40.42578125" style="49" customWidth="1"/>
    <col min="8196" max="8196" width="7.7109375" style="49" customWidth="1"/>
    <col min="8197" max="8197" width="20.7109375" style="49" customWidth="1"/>
    <col min="8198" max="8198" width="22" style="49" customWidth="1"/>
    <col min="8199" max="8199" width="8" style="49" customWidth="1"/>
    <col min="8200" max="8448" width="9.140625" style="49"/>
    <col min="8449" max="8449" width="20.7109375" style="49" customWidth="1"/>
    <col min="8450" max="8450" width="16.5703125" style="49" customWidth="1"/>
    <col min="8451" max="8451" width="40.42578125" style="49" customWidth="1"/>
    <col min="8452" max="8452" width="7.7109375" style="49" customWidth="1"/>
    <col min="8453" max="8453" width="20.7109375" style="49" customWidth="1"/>
    <col min="8454" max="8454" width="22" style="49" customWidth="1"/>
    <col min="8455" max="8455" width="8" style="49" customWidth="1"/>
    <col min="8456" max="8704" width="9.140625" style="49"/>
    <col min="8705" max="8705" width="20.7109375" style="49" customWidth="1"/>
    <col min="8706" max="8706" width="16.5703125" style="49" customWidth="1"/>
    <col min="8707" max="8707" width="40.42578125" style="49" customWidth="1"/>
    <col min="8708" max="8708" width="7.7109375" style="49" customWidth="1"/>
    <col min="8709" max="8709" width="20.7109375" style="49" customWidth="1"/>
    <col min="8710" max="8710" width="22" style="49" customWidth="1"/>
    <col min="8711" max="8711" width="8" style="49" customWidth="1"/>
    <col min="8712" max="8960" width="9.140625" style="49"/>
    <col min="8961" max="8961" width="20.7109375" style="49" customWidth="1"/>
    <col min="8962" max="8962" width="16.5703125" style="49" customWidth="1"/>
    <col min="8963" max="8963" width="40.42578125" style="49" customWidth="1"/>
    <col min="8964" max="8964" width="7.7109375" style="49" customWidth="1"/>
    <col min="8965" max="8965" width="20.7109375" style="49" customWidth="1"/>
    <col min="8966" max="8966" width="22" style="49" customWidth="1"/>
    <col min="8967" max="8967" width="8" style="49" customWidth="1"/>
    <col min="8968" max="9216" width="9.140625" style="49"/>
    <col min="9217" max="9217" width="20.7109375" style="49" customWidth="1"/>
    <col min="9218" max="9218" width="16.5703125" style="49" customWidth="1"/>
    <col min="9219" max="9219" width="40.42578125" style="49" customWidth="1"/>
    <col min="9220" max="9220" width="7.7109375" style="49" customWidth="1"/>
    <col min="9221" max="9221" width="20.7109375" style="49" customWidth="1"/>
    <col min="9222" max="9222" width="22" style="49" customWidth="1"/>
    <col min="9223" max="9223" width="8" style="49" customWidth="1"/>
    <col min="9224" max="9472" width="9.140625" style="49"/>
    <col min="9473" max="9473" width="20.7109375" style="49" customWidth="1"/>
    <col min="9474" max="9474" width="16.5703125" style="49" customWidth="1"/>
    <col min="9475" max="9475" width="40.42578125" style="49" customWidth="1"/>
    <col min="9476" max="9476" width="7.7109375" style="49" customWidth="1"/>
    <col min="9477" max="9477" width="20.7109375" style="49" customWidth="1"/>
    <col min="9478" max="9478" width="22" style="49" customWidth="1"/>
    <col min="9479" max="9479" width="8" style="49" customWidth="1"/>
    <col min="9480" max="9728" width="9.140625" style="49"/>
    <col min="9729" max="9729" width="20.7109375" style="49" customWidth="1"/>
    <col min="9730" max="9730" width="16.5703125" style="49" customWidth="1"/>
    <col min="9731" max="9731" width="40.42578125" style="49" customWidth="1"/>
    <col min="9732" max="9732" width="7.7109375" style="49" customWidth="1"/>
    <col min="9733" max="9733" width="20.7109375" style="49" customWidth="1"/>
    <col min="9734" max="9734" width="22" style="49" customWidth="1"/>
    <col min="9735" max="9735" width="8" style="49" customWidth="1"/>
    <col min="9736" max="9984" width="9.140625" style="49"/>
    <col min="9985" max="9985" width="20.7109375" style="49" customWidth="1"/>
    <col min="9986" max="9986" width="16.5703125" style="49" customWidth="1"/>
    <col min="9987" max="9987" width="40.42578125" style="49" customWidth="1"/>
    <col min="9988" max="9988" width="7.7109375" style="49" customWidth="1"/>
    <col min="9989" max="9989" width="20.7109375" style="49" customWidth="1"/>
    <col min="9990" max="9990" width="22" style="49" customWidth="1"/>
    <col min="9991" max="9991" width="8" style="49" customWidth="1"/>
    <col min="9992" max="10240" width="9.140625" style="49"/>
    <col min="10241" max="10241" width="20.7109375" style="49" customWidth="1"/>
    <col min="10242" max="10242" width="16.5703125" style="49" customWidth="1"/>
    <col min="10243" max="10243" width="40.42578125" style="49" customWidth="1"/>
    <col min="10244" max="10244" width="7.7109375" style="49" customWidth="1"/>
    <col min="10245" max="10245" width="20.7109375" style="49" customWidth="1"/>
    <col min="10246" max="10246" width="22" style="49" customWidth="1"/>
    <col min="10247" max="10247" width="8" style="49" customWidth="1"/>
    <col min="10248" max="10496" width="9.140625" style="49"/>
    <col min="10497" max="10497" width="20.7109375" style="49" customWidth="1"/>
    <col min="10498" max="10498" width="16.5703125" style="49" customWidth="1"/>
    <col min="10499" max="10499" width="40.42578125" style="49" customWidth="1"/>
    <col min="10500" max="10500" width="7.7109375" style="49" customWidth="1"/>
    <col min="10501" max="10501" width="20.7109375" style="49" customWidth="1"/>
    <col min="10502" max="10502" width="22" style="49" customWidth="1"/>
    <col min="10503" max="10503" width="8" style="49" customWidth="1"/>
    <col min="10504" max="10752" width="9.140625" style="49"/>
    <col min="10753" max="10753" width="20.7109375" style="49" customWidth="1"/>
    <col min="10754" max="10754" width="16.5703125" style="49" customWidth="1"/>
    <col min="10755" max="10755" width="40.42578125" style="49" customWidth="1"/>
    <col min="10756" max="10756" width="7.7109375" style="49" customWidth="1"/>
    <col min="10757" max="10757" width="20.7109375" style="49" customWidth="1"/>
    <col min="10758" max="10758" width="22" style="49" customWidth="1"/>
    <col min="10759" max="10759" width="8" style="49" customWidth="1"/>
    <col min="10760" max="11008" width="9.140625" style="49"/>
    <col min="11009" max="11009" width="20.7109375" style="49" customWidth="1"/>
    <col min="11010" max="11010" width="16.5703125" style="49" customWidth="1"/>
    <col min="11011" max="11011" width="40.42578125" style="49" customWidth="1"/>
    <col min="11012" max="11012" width="7.7109375" style="49" customWidth="1"/>
    <col min="11013" max="11013" width="20.7109375" style="49" customWidth="1"/>
    <col min="11014" max="11014" width="22" style="49" customWidth="1"/>
    <col min="11015" max="11015" width="8" style="49" customWidth="1"/>
    <col min="11016" max="11264" width="9.140625" style="49"/>
    <col min="11265" max="11265" width="20.7109375" style="49" customWidth="1"/>
    <col min="11266" max="11266" width="16.5703125" style="49" customWidth="1"/>
    <col min="11267" max="11267" width="40.42578125" style="49" customWidth="1"/>
    <col min="11268" max="11268" width="7.7109375" style="49" customWidth="1"/>
    <col min="11269" max="11269" width="20.7109375" style="49" customWidth="1"/>
    <col min="11270" max="11270" width="22" style="49" customWidth="1"/>
    <col min="11271" max="11271" width="8" style="49" customWidth="1"/>
    <col min="11272" max="11520" width="9.140625" style="49"/>
    <col min="11521" max="11521" width="20.7109375" style="49" customWidth="1"/>
    <col min="11522" max="11522" width="16.5703125" style="49" customWidth="1"/>
    <col min="11523" max="11523" width="40.42578125" style="49" customWidth="1"/>
    <col min="11524" max="11524" width="7.7109375" style="49" customWidth="1"/>
    <col min="11525" max="11525" width="20.7109375" style="49" customWidth="1"/>
    <col min="11526" max="11526" width="22" style="49" customWidth="1"/>
    <col min="11527" max="11527" width="8" style="49" customWidth="1"/>
    <col min="11528" max="11776" width="9.140625" style="49"/>
    <col min="11777" max="11777" width="20.7109375" style="49" customWidth="1"/>
    <col min="11778" max="11778" width="16.5703125" style="49" customWidth="1"/>
    <col min="11779" max="11779" width="40.42578125" style="49" customWidth="1"/>
    <col min="11780" max="11780" width="7.7109375" style="49" customWidth="1"/>
    <col min="11781" max="11781" width="20.7109375" style="49" customWidth="1"/>
    <col min="11782" max="11782" width="22" style="49" customWidth="1"/>
    <col min="11783" max="11783" width="8" style="49" customWidth="1"/>
    <col min="11784" max="12032" width="9.140625" style="49"/>
    <col min="12033" max="12033" width="20.7109375" style="49" customWidth="1"/>
    <col min="12034" max="12034" width="16.5703125" style="49" customWidth="1"/>
    <col min="12035" max="12035" width="40.42578125" style="49" customWidth="1"/>
    <col min="12036" max="12036" width="7.7109375" style="49" customWidth="1"/>
    <col min="12037" max="12037" width="20.7109375" style="49" customWidth="1"/>
    <col min="12038" max="12038" width="22" style="49" customWidth="1"/>
    <col min="12039" max="12039" width="8" style="49" customWidth="1"/>
    <col min="12040" max="12288" width="9.140625" style="49"/>
    <col min="12289" max="12289" width="20.7109375" style="49" customWidth="1"/>
    <col min="12290" max="12290" width="16.5703125" style="49" customWidth="1"/>
    <col min="12291" max="12291" width="40.42578125" style="49" customWidth="1"/>
    <col min="12292" max="12292" width="7.7109375" style="49" customWidth="1"/>
    <col min="12293" max="12293" width="20.7109375" style="49" customWidth="1"/>
    <col min="12294" max="12294" width="22" style="49" customWidth="1"/>
    <col min="12295" max="12295" width="8" style="49" customWidth="1"/>
    <col min="12296" max="12544" width="9.140625" style="49"/>
    <col min="12545" max="12545" width="20.7109375" style="49" customWidth="1"/>
    <col min="12546" max="12546" width="16.5703125" style="49" customWidth="1"/>
    <col min="12547" max="12547" width="40.42578125" style="49" customWidth="1"/>
    <col min="12548" max="12548" width="7.7109375" style="49" customWidth="1"/>
    <col min="12549" max="12549" width="20.7109375" style="49" customWidth="1"/>
    <col min="12550" max="12550" width="22" style="49" customWidth="1"/>
    <col min="12551" max="12551" width="8" style="49" customWidth="1"/>
    <col min="12552" max="12800" width="9.140625" style="49"/>
    <col min="12801" max="12801" width="20.7109375" style="49" customWidth="1"/>
    <col min="12802" max="12802" width="16.5703125" style="49" customWidth="1"/>
    <col min="12803" max="12803" width="40.42578125" style="49" customWidth="1"/>
    <col min="12804" max="12804" width="7.7109375" style="49" customWidth="1"/>
    <col min="12805" max="12805" width="20.7109375" style="49" customWidth="1"/>
    <col min="12806" max="12806" width="22" style="49" customWidth="1"/>
    <col min="12807" max="12807" width="8" style="49" customWidth="1"/>
    <col min="12808" max="13056" width="9.140625" style="49"/>
    <col min="13057" max="13057" width="20.7109375" style="49" customWidth="1"/>
    <col min="13058" max="13058" width="16.5703125" style="49" customWidth="1"/>
    <col min="13059" max="13059" width="40.42578125" style="49" customWidth="1"/>
    <col min="13060" max="13060" width="7.7109375" style="49" customWidth="1"/>
    <col min="13061" max="13061" width="20.7109375" style="49" customWidth="1"/>
    <col min="13062" max="13062" width="22" style="49" customWidth="1"/>
    <col min="13063" max="13063" width="8" style="49" customWidth="1"/>
    <col min="13064" max="13312" width="9.140625" style="49"/>
    <col min="13313" max="13313" width="20.7109375" style="49" customWidth="1"/>
    <col min="13314" max="13314" width="16.5703125" style="49" customWidth="1"/>
    <col min="13315" max="13315" width="40.42578125" style="49" customWidth="1"/>
    <col min="13316" max="13316" width="7.7109375" style="49" customWidth="1"/>
    <col min="13317" max="13317" width="20.7109375" style="49" customWidth="1"/>
    <col min="13318" max="13318" width="22" style="49" customWidth="1"/>
    <col min="13319" max="13319" width="8" style="49" customWidth="1"/>
    <col min="13320" max="13568" width="9.140625" style="49"/>
    <col min="13569" max="13569" width="20.7109375" style="49" customWidth="1"/>
    <col min="13570" max="13570" width="16.5703125" style="49" customWidth="1"/>
    <col min="13571" max="13571" width="40.42578125" style="49" customWidth="1"/>
    <col min="13572" max="13572" width="7.7109375" style="49" customWidth="1"/>
    <col min="13573" max="13573" width="20.7109375" style="49" customWidth="1"/>
    <col min="13574" max="13574" width="22" style="49" customWidth="1"/>
    <col min="13575" max="13575" width="8" style="49" customWidth="1"/>
    <col min="13576" max="13824" width="9.140625" style="49"/>
    <col min="13825" max="13825" width="20.7109375" style="49" customWidth="1"/>
    <col min="13826" max="13826" width="16.5703125" style="49" customWidth="1"/>
    <col min="13827" max="13827" width="40.42578125" style="49" customWidth="1"/>
    <col min="13828" max="13828" width="7.7109375" style="49" customWidth="1"/>
    <col min="13829" max="13829" width="20.7109375" style="49" customWidth="1"/>
    <col min="13830" max="13830" width="22" style="49" customWidth="1"/>
    <col min="13831" max="13831" width="8" style="49" customWidth="1"/>
    <col min="13832" max="14080" width="9.140625" style="49"/>
    <col min="14081" max="14081" width="20.7109375" style="49" customWidth="1"/>
    <col min="14082" max="14082" width="16.5703125" style="49" customWidth="1"/>
    <col min="14083" max="14083" width="40.42578125" style="49" customWidth="1"/>
    <col min="14084" max="14084" width="7.7109375" style="49" customWidth="1"/>
    <col min="14085" max="14085" width="20.7109375" style="49" customWidth="1"/>
    <col min="14086" max="14086" width="22" style="49" customWidth="1"/>
    <col min="14087" max="14087" width="8" style="49" customWidth="1"/>
    <col min="14088" max="14336" width="9.140625" style="49"/>
    <col min="14337" max="14337" width="20.7109375" style="49" customWidth="1"/>
    <col min="14338" max="14338" width="16.5703125" style="49" customWidth="1"/>
    <col min="14339" max="14339" width="40.42578125" style="49" customWidth="1"/>
    <col min="14340" max="14340" width="7.7109375" style="49" customWidth="1"/>
    <col min="14341" max="14341" width="20.7109375" style="49" customWidth="1"/>
    <col min="14342" max="14342" width="22" style="49" customWidth="1"/>
    <col min="14343" max="14343" width="8" style="49" customWidth="1"/>
    <col min="14344" max="14592" width="9.140625" style="49"/>
    <col min="14593" max="14593" width="20.7109375" style="49" customWidth="1"/>
    <col min="14594" max="14594" width="16.5703125" style="49" customWidth="1"/>
    <col min="14595" max="14595" width="40.42578125" style="49" customWidth="1"/>
    <col min="14596" max="14596" width="7.7109375" style="49" customWidth="1"/>
    <col min="14597" max="14597" width="20.7109375" style="49" customWidth="1"/>
    <col min="14598" max="14598" width="22" style="49" customWidth="1"/>
    <col min="14599" max="14599" width="8" style="49" customWidth="1"/>
    <col min="14600" max="14848" width="9.140625" style="49"/>
    <col min="14849" max="14849" width="20.7109375" style="49" customWidth="1"/>
    <col min="14850" max="14850" width="16.5703125" style="49" customWidth="1"/>
    <col min="14851" max="14851" width="40.42578125" style="49" customWidth="1"/>
    <col min="14852" max="14852" width="7.7109375" style="49" customWidth="1"/>
    <col min="14853" max="14853" width="20.7109375" style="49" customWidth="1"/>
    <col min="14854" max="14854" width="22" style="49" customWidth="1"/>
    <col min="14855" max="14855" width="8" style="49" customWidth="1"/>
    <col min="14856" max="15104" width="9.140625" style="49"/>
    <col min="15105" max="15105" width="20.7109375" style="49" customWidth="1"/>
    <col min="15106" max="15106" width="16.5703125" style="49" customWidth="1"/>
    <col min="15107" max="15107" width="40.42578125" style="49" customWidth="1"/>
    <col min="15108" max="15108" width="7.7109375" style="49" customWidth="1"/>
    <col min="15109" max="15109" width="20.7109375" style="49" customWidth="1"/>
    <col min="15110" max="15110" width="22" style="49" customWidth="1"/>
    <col min="15111" max="15111" width="8" style="49" customWidth="1"/>
    <col min="15112" max="15360" width="9.140625" style="49"/>
    <col min="15361" max="15361" width="20.7109375" style="49" customWidth="1"/>
    <col min="15362" max="15362" width="16.5703125" style="49" customWidth="1"/>
    <col min="15363" max="15363" width="40.42578125" style="49" customWidth="1"/>
    <col min="15364" max="15364" width="7.7109375" style="49" customWidth="1"/>
    <col min="15365" max="15365" width="20.7109375" style="49" customWidth="1"/>
    <col min="15366" max="15366" width="22" style="49" customWidth="1"/>
    <col min="15367" max="15367" width="8" style="49" customWidth="1"/>
    <col min="15368" max="15616" width="9.140625" style="49"/>
    <col min="15617" max="15617" width="20.7109375" style="49" customWidth="1"/>
    <col min="15618" max="15618" width="16.5703125" style="49" customWidth="1"/>
    <col min="15619" max="15619" width="40.42578125" style="49" customWidth="1"/>
    <col min="15620" max="15620" width="7.7109375" style="49" customWidth="1"/>
    <col min="15621" max="15621" width="20.7109375" style="49" customWidth="1"/>
    <col min="15622" max="15622" width="22" style="49" customWidth="1"/>
    <col min="15623" max="15623" width="8" style="49" customWidth="1"/>
    <col min="15624" max="15872" width="9.140625" style="49"/>
    <col min="15873" max="15873" width="20.7109375" style="49" customWidth="1"/>
    <col min="15874" max="15874" width="16.5703125" style="49" customWidth="1"/>
    <col min="15875" max="15875" width="40.42578125" style="49" customWidth="1"/>
    <col min="15876" max="15876" width="7.7109375" style="49" customWidth="1"/>
    <col min="15877" max="15877" width="20.7109375" style="49" customWidth="1"/>
    <col min="15878" max="15878" width="22" style="49" customWidth="1"/>
    <col min="15879" max="15879" width="8" style="49" customWidth="1"/>
    <col min="15880" max="16128" width="9.140625" style="49"/>
    <col min="16129" max="16129" width="20.7109375" style="49" customWidth="1"/>
    <col min="16130" max="16130" width="16.5703125" style="49" customWidth="1"/>
    <col min="16131" max="16131" width="40.42578125" style="49" customWidth="1"/>
    <col min="16132" max="16132" width="7.7109375" style="49" customWidth="1"/>
    <col min="16133" max="16133" width="20.7109375" style="49" customWidth="1"/>
    <col min="16134" max="16134" width="22" style="49" customWidth="1"/>
    <col min="16135" max="16135" width="8" style="49" customWidth="1"/>
    <col min="16136" max="16384" width="9.140625" style="49"/>
  </cols>
  <sheetData>
    <row r="1" spans="1:16" s="36" customFormat="1" ht="21" x14ac:dyDescent="0.35">
      <c r="A1" s="235" t="s">
        <v>116</v>
      </c>
      <c r="B1" s="235"/>
      <c r="C1" s="235"/>
      <c r="D1" s="235"/>
      <c r="E1" s="235"/>
      <c r="G1" s="235" t="s">
        <v>117</v>
      </c>
      <c r="H1" s="235"/>
      <c r="I1" s="235"/>
      <c r="J1" s="235"/>
      <c r="K1" s="235"/>
      <c r="L1" s="235"/>
    </row>
    <row r="2" spans="1:16" customFormat="1" ht="16.5" thickBot="1" x14ac:dyDescent="0.3">
      <c r="A2" s="44"/>
      <c r="B2" s="44"/>
      <c r="C2" s="44"/>
      <c r="D2" s="44"/>
      <c r="G2" s="38"/>
      <c r="H2" s="44"/>
      <c r="I2" s="44"/>
      <c r="J2" s="44"/>
      <c r="K2" s="44"/>
    </row>
    <row r="3" spans="1:16" ht="15" x14ac:dyDescent="0.25">
      <c r="A3" s="45" t="s">
        <v>101</v>
      </c>
      <c r="B3" s="45" t="s">
        <v>102</v>
      </c>
      <c r="C3" s="45"/>
      <c r="D3" s="45"/>
      <c r="E3" s="46"/>
      <c r="F3" s="47"/>
      <c r="G3" s="48" t="s">
        <v>103</v>
      </c>
      <c r="H3" s="45" t="s">
        <v>101</v>
      </c>
      <c r="I3" s="45"/>
      <c r="J3" s="45"/>
      <c r="K3" s="45"/>
      <c r="L3" s="46"/>
      <c r="M3" s="172" t="s">
        <v>250</v>
      </c>
      <c r="N3" s="47"/>
      <c r="O3" s="47"/>
      <c r="P3" s="47"/>
    </row>
    <row r="4" spans="1:16" ht="15.75" thickBot="1" x14ac:dyDescent="0.3">
      <c r="A4" s="50" t="s">
        <v>104</v>
      </c>
      <c r="B4" s="50" t="s">
        <v>105</v>
      </c>
      <c r="C4" s="50"/>
      <c r="D4" s="50" t="s">
        <v>106</v>
      </c>
      <c r="E4" s="51" t="s">
        <v>107</v>
      </c>
      <c r="F4" s="47"/>
      <c r="G4" s="52" t="s">
        <v>108</v>
      </c>
      <c r="H4" s="50" t="s">
        <v>108</v>
      </c>
      <c r="I4" s="50" t="s">
        <v>102</v>
      </c>
      <c r="J4" s="50"/>
      <c r="K4" s="50" t="s">
        <v>106</v>
      </c>
      <c r="L4" s="51" t="s">
        <v>107</v>
      </c>
      <c r="M4" s="173" t="s">
        <v>251</v>
      </c>
      <c r="N4" s="47"/>
      <c r="O4" s="47"/>
      <c r="P4" s="47"/>
    </row>
    <row r="5" spans="1:16" ht="15.75" x14ac:dyDescent="0.25">
      <c r="A5" s="99" t="s">
        <v>109</v>
      </c>
      <c r="B5" s="117"/>
      <c r="C5" s="53"/>
      <c r="D5" s="53"/>
      <c r="E5" s="53"/>
      <c r="F5" s="47"/>
      <c r="G5" s="99" t="s">
        <v>109</v>
      </c>
      <c r="H5" s="53"/>
      <c r="I5" s="117"/>
      <c r="J5" s="53"/>
      <c r="K5" s="53"/>
      <c r="L5" s="53"/>
      <c r="M5" s="47"/>
      <c r="N5" s="47"/>
      <c r="O5" s="47"/>
      <c r="P5" s="47"/>
    </row>
    <row r="6" spans="1:16" ht="15.75" x14ac:dyDescent="0.25">
      <c r="A6" s="71" t="s">
        <v>112</v>
      </c>
      <c r="B6" s="54"/>
      <c r="C6" s="55"/>
      <c r="D6" s="56"/>
      <c r="E6" s="56"/>
      <c r="F6" s="47"/>
      <c r="G6" s="71" t="s">
        <v>112</v>
      </c>
      <c r="H6" s="57"/>
      <c r="I6" s="54"/>
      <c r="J6" s="55"/>
      <c r="K6" s="56"/>
      <c r="L6" s="56"/>
      <c r="M6" s="47"/>
      <c r="N6" s="47"/>
      <c r="O6" s="47"/>
      <c r="P6" s="47"/>
    </row>
    <row r="7" spans="1:16" ht="15" x14ac:dyDescent="0.25">
      <c r="A7" s="63" t="s">
        <v>11</v>
      </c>
      <c r="B7" s="63" t="s">
        <v>83</v>
      </c>
      <c r="C7" s="59"/>
      <c r="D7" s="81" t="s">
        <v>110</v>
      </c>
      <c r="E7" s="82"/>
      <c r="F7" s="47"/>
      <c r="G7" s="62">
        <v>1000</v>
      </c>
      <c r="H7" s="62">
        <v>127500</v>
      </c>
      <c r="I7" s="73" t="s">
        <v>118</v>
      </c>
      <c r="J7" s="59"/>
      <c r="K7" s="81">
        <v>57493.59</v>
      </c>
      <c r="L7" s="82"/>
      <c r="M7" s="109" t="s">
        <v>272</v>
      </c>
      <c r="N7" s="109"/>
      <c r="O7" s="47"/>
      <c r="P7" s="47"/>
    </row>
    <row r="8" spans="1:16" ht="15" x14ac:dyDescent="0.25">
      <c r="A8" s="63" t="s">
        <v>144</v>
      </c>
      <c r="B8" s="63" t="s">
        <v>15</v>
      </c>
      <c r="C8" s="64"/>
      <c r="D8" s="83"/>
      <c r="E8" s="84" t="s">
        <v>110</v>
      </c>
      <c r="F8" s="47"/>
      <c r="G8" s="62">
        <v>1000</v>
      </c>
      <c r="H8" s="67">
        <v>225000</v>
      </c>
      <c r="I8" s="74" t="s">
        <v>119</v>
      </c>
      <c r="J8" s="64"/>
      <c r="K8" s="83"/>
      <c r="L8" s="84">
        <v>57493.59</v>
      </c>
      <c r="M8" s="109"/>
      <c r="N8" s="109"/>
      <c r="O8" s="47"/>
      <c r="P8" s="47"/>
    </row>
    <row r="9" spans="1:16" ht="15" x14ac:dyDescent="0.25">
      <c r="A9" s="68"/>
      <c r="B9" s="47"/>
      <c r="C9" s="69"/>
      <c r="D9" s="85"/>
      <c r="E9" s="85"/>
      <c r="F9" s="47"/>
      <c r="G9" s="68"/>
      <c r="H9" s="68"/>
      <c r="I9" s="47"/>
      <c r="J9" s="69"/>
      <c r="K9" s="85"/>
      <c r="L9" s="85"/>
      <c r="M9" s="109"/>
      <c r="N9" s="109"/>
      <c r="O9" s="47"/>
      <c r="P9" s="47"/>
    </row>
    <row r="10" spans="1:16" s="38" customFormat="1" ht="15.75" x14ac:dyDescent="0.25">
      <c r="A10" s="71" t="s">
        <v>229</v>
      </c>
      <c r="B10"/>
      <c r="C10"/>
      <c r="D10" s="101"/>
      <c r="E10" s="71"/>
      <c r="G10" s="71" t="s">
        <v>152</v>
      </c>
      <c r="H10" s="39"/>
      <c r="I10" s="39"/>
      <c r="M10" s="147"/>
      <c r="N10" s="147"/>
    </row>
    <row r="11" spans="1:16" customFormat="1" ht="15" x14ac:dyDescent="0.25">
      <c r="A11" s="74" t="s">
        <v>18</v>
      </c>
      <c r="B11" s="74" t="s">
        <v>151</v>
      </c>
      <c r="C11" s="64"/>
      <c r="D11" s="81" t="s">
        <v>110</v>
      </c>
      <c r="E11" s="82"/>
      <c r="G11" s="62">
        <v>1000</v>
      </c>
      <c r="H11" s="75">
        <v>101000</v>
      </c>
      <c r="I11" s="74" t="s">
        <v>18</v>
      </c>
      <c r="J11" s="64"/>
      <c r="K11" s="76">
        <v>1000</v>
      </c>
      <c r="L11" s="77"/>
      <c r="M11" s="10" t="s">
        <v>273</v>
      </c>
      <c r="N11" s="10"/>
    </row>
    <row r="12" spans="1:16" customFormat="1" ht="15" x14ac:dyDescent="0.25">
      <c r="A12" s="73" t="s">
        <v>153</v>
      </c>
      <c r="B12" s="74" t="s">
        <v>151</v>
      </c>
      <c r="C12" s="64"/>
      <c r="D12" s="83"/>
      <c r="E12" s="84" t="s">
        <v>110</v>
      </c>
      <c r="G12" s="62">
        <v>1000</v>
      </c>
      <c r="H12" s="134">
        <v>127500</v>
      </c>
      <c r="I12" s="121" t="s">
        <v>118</v>
      </c>
      <c r="J12" s="64"/>
      <c r="K12" s="76"/>
      <c r="L12" s="77">
        <v>1000</v>
      </c>
      <c r="M12" s="10"/>
      <c r="N12" s="10"/>
    </row>
    <row r="13" spans="1:16" customFormat="1" ht="15" x14ac:dyDescent="0.25">
      <c r="D13" s="100"/>
      <c r="H13" s="37"/>
      <c r="I13" s="40"/>
      <c r="M13" s="10"/>
      <c r="N13" s="10"/>
    </row>
    <row r="14" spans="1:16" ht="15.75" x14ac:dyDescent="0.25">
      <c r="A14" s="71" t="s">
        <v>223</v>
      </c>
      <c r="B14" s="54"/>
      <c r="C14" s="55"/>
      <c r="D14" s="56"/>
      <c r="E14" s="56"/>
      <c r="F14" s="47"/>
      <c r="G14" s="71" t="s">
        <v>125</v>
      </c>
      <c r="H14" s="57"/>
      <c r="I14" s="54"/>
      <c r="J14" s="55"/>
      <c r="K14" s="56"/>
      <c r="L14" s="56"/>
      <c r="M14" s="109"/>
      <c r="N14" s="109"/>
      <c r="O14" s="47"/>
      <c r="P14" s="47"/>
    </row>
    <row r="15" spans="1:16" ht="15" x14ac:dyDescent="0.25">
      <c r="A15" s="58" t="s">
        <v>18</v>
      </c>
      <c r="B15" s="58" t="s">
        <v>120</v>
      </c>
      <c r="C15" s="59"/>
      <c r="D15" s="60" t="s">
        <v>110</v>
      </c>
      <c r="E15" s="61"/>
      <c r="F15" s="47"/>
      <c r="G15" s="62">
        <v>1000</v>
      </c>
      <c r="H15" s="62">
        <v>101000</v>
      </c>
      <c r="I15" s="58" t="s">
        <v>18</v>
      </c>
      <c r="J15" s="59"/>
      <c r="K15" s="60">
        <v>1000</v>
      </c>
      <c r="L15" s="61"/>
      <c r="M15" s="10" t="s">
        <v>273</v>
      </c>
      <c r="N15" s="109"/>
      <c r="O15" s="47"/>
      <c r="P15" s="47"/>
    </row>
    <row r="16" spans="1:16" ht="15" x14ac:dyDescent="0.25">
      <c r="A16" s="63" t="s">
        <v>145</v>
      </c>
      <c r="B16" s="63" t="s">
        <v>155</v>
      </c>
      <c r="C16" s="64"/>
      <c r="D16" s="65"/>
      <c r="E16" s="66" t="s">
        <v>110</v>
      </c>
      <c r="F16" s="47"/>
      <c r="G16" s="62">
        <v>1000</v>
      </c>
      <c r="H16" s="86">
        <v>371500</v>
      </c>
      <c r="I16" s="63" t="s">
        <v>133</v>
      </c>
      <c r="J16" s="64"/>
      <c r="K16" s="65"/>
      <c r="L16" s="66">
        <v>82.39</v>
      </c>
      <c r="M16" s="10"/>
      <c r="N16" s="10"/>
      <c r="O16" s="47"/>
      <c r="P16" s="47"/>
    </row>
    <row r="17" spans="1:18" ht="15" x14ac:dyDescent="0.25">
      <c r="A17" s="63" t="s">
        <v>11</v>
      </c>
      <c r="B17" s="63" t="s">
        <v>154</v>
      </c>
      <c r="C17" s="64"/>
      <c r="D17" s="65"/>
      <c r="E17" s="66" t="s">
        <v>110</v>
      </c>
      <c r="F17" s="47"/>
      <c r="G17" s="62">
        <v>1000</v>
      </c>
      <c r="H17" s="86">
        <v>127500</v>
      </c>
      <c r="I17" s="121" t="s">
        <v>118</v>
      </c>
      <c r="J17" s="64"/>
      <c r="K17" s="65"/>
      <c r="L17" s="66">
        <v>917.61</v>
      </c>
      <c r="M17" s="10"/>
      <c r="N17" s="10"/>
      <c r="O17" s="47"/>
      <c r="P17" s="47"/>
    </row>
    <row r="18" spans="1:18" ht="15.75" customHeight="1" x14ac:dyDescent="0.25">
      <c r="A18" s="68"/>
      <c r="B18" s="47"/>
      <c r="C18" s="69"/>
      <c r="D18" s="70"/>
      <c r="E18" s="70"/>
      <c r="F18" s="47"/>
      <c r="G18" s="68"/>
      <c r="H18" s="68"/>
      <c r="I18" s="47"/>
      <c r="J18" s="69"/>
      <c r="K18" s="70"/>
      <c r="L18" s="70"/>
      <c r="O18" s="47"/>
      <c r="P18" s="47"/>
    </row>
    <row r="19" spans="1:18" ht="15.75" x14ac:dyDescent="0.25">
      <c r="A19" s="71" t="s">
        <v>232</v>
      </c>
      <c r="B19" s="54"/>
      <c r="C19" s="55"/>
      <c r="D19" s="56"/>
      <c r="E19" s="56"/>
      <c r="F19" s="47"/>
      <c r="G19" s="71" t="s">
        <v>234</v>
      </c>
      <c r="H19" s="57"/>
      <c r="I19" s="54"/>
      <c r="J19" s="55"/>
      <c r="K19" s="56"/>
      <c r="L19" s="56"/>
      <c r="M19" s="47"/>
      <c r="N19" s="47"/>
      <c r="O19" s="47"/>
      <c r="P19" s="47"/>
    </row>
    <row r="20" spans="1:18" ht="15" x14ac:dyDescent="0.25">
      <c r="A20" s="74" t="s">
        <v>126</v>
      </c>
      <c r="B20" s="58" t="s">
        <v>86</v>
      </c>
      <c r="C20" s="59"/>
      <c r="D20" s="60" t="s">
        <v>110</v>
      </c>
      <c r="E20" s="79"/>
      <c r="F20" s="47"/>
      <c r="G20" s="62">
        <v>1000</v>
      </c>
      <c r="H20" s="62">
        <v>225000</v>
      </c>
      <c r="I20" s="74" t="s">
        <v>119</v>
      </c>
      <c r="J20" s="59"/>
      <c r="K20" s="60">
        <v>958.23</v>
      </c>
      <c r="L20" s="79"/>
      <c r="M20" s="47" t="s">
        <v>255</v>
      </c>
      <c r="N20" s="47"/>
      <c r="O20" s="47"/>
      <c r="P20" s="47"/>
    </row>
    <row r="21" spans="1:18" ht="15" x14ac:dyDescent="0.25">
      <c r="A21" s="74" t="s">
        <v>121</v>
      </c>
      <c r="B21" s="58" t="s">
        <v>86</v>
      </c>
      <c r="C21" s="64"/>
      <c r="D21" s="80"/>
      <c r="E21" s="60" t="s">
        <v>110</v>
      </c>
      <c r="F21" s="47"/>
      <c r="G21" s="62">
        <v>1000</v>
      </c>
      <c r="H21" s="67">
        <v>361500</v>
      </c>
      <c r="I21" s="74" t="s">
        <v>122</v>
      </c>
      <c r="J21" s="64"/>
      <c r="K21" s="80"/>
      <c r="L21" s="60">
        <v>958.23</v>
      </c>
      <c r="M21" s="47"/>
      <c r="N21" s="47"/>
      <c r="O21" s="47"/>
      <c r="P21" s="47"/>
    </row>
    <row r="22" spans="1:18" ht="15" x14ac:dyDescent="0.25">
      <c r="A22" s="68"/>
      <c r="B22" s="47"/>
      <c r="C22" s="69"/>
      <c r="D22" s="85"/>
      <c r="E22" s="85"/>
      <c r="F22" s="47"/>
      <c r="G22" s="68"/>
      <c r="H22" s="68"/>
      <c r="I22" s="47"/>
      <c r="J22" s="69"/>
      <c r="K22" s="85"/>
      <c r="L22" s="85"/>
      <c r="M22" s="47"/>
      <c r="N22" s="47"/>
      <c r="O22" s="47"/>
      <c r="P22" s="47"/>
    </row>
    <row r="23" spans="1:18" ht="15.75" x14ac:dyDescent="0.25">
      <c r="A23" s="71" t="s">
        <v>235</v>
      </c>
      <c r="B23" s="54"/>
      <c r="C23" s="55"/>
      <c r="D23" s="56"/>
      <c r="E23" s="56"/>
      <c r="F23" s="47"/>
      <c r="G23" s="71" t="s">
        <v>237</v>
      </c>
      <c r="H23" s="57"/>
      <c r="I23" s="54"/>
      <c r="J23" s="55"/>
      <c r="K23" s="56"/>
      <c r="L23" s="56"/>
      <c r="M23" s="47"/>
      <c r="N23" s="47"/>
      <c r="O23" s="47"/>
      <c r="P23" s="47"/>
    </row>
    <row r="24" spans="1:18" ht="15" x14ac:dyDescent="0.25">
      <c r="A24" s="73" t="s">
        <v>147</v>
      </c>
      <c r="B24" s="73" t="s">
        <v>146</v>
      </c>
      <c r="C24" s="59"/>
      <c r="D24" s="81" t="s">
        <v>110</v>
      </c>
      <c r="E24" s="82"/>
      <c r="F24" s="47"/>
      <c r="G24" s="62">
        <v>9000</v>
      </c>
      <c r="H24" s="62">
        <v>280000</v>
      </c>
      <c r="I24" s="73" t="s">
        <v>134</v>
      </c>
      <c r="J24" s="59"/>
      <c r="K24" s="60">
        <f>500*12</f>
        <v>6000</v>
      </c>
      <c r="L24" s="79"/>
      <c r="M24" s="47" t="s">
        <v>253</v>
      </c>
      <c r="N24" s="109"/>
      <c r="O24" s="109"/>
      <c r="P24" s="109"/>
      <c r="Q24" s="111"/>
      <c r="R24" s="111"/>
    </row>
    <row r="25" spans="1:18" ht="15" x14ac:dyDescent="0.25">
      <c r="A25" s="74" t="s">
        <v>123</v>
      </c>
      <c r="B25" s="74" t="s">
        <v>146</v>
      </c>
      <c r="C25" s="64"/>
      <c r="D25" s="83"/>
      <c r="E25" s="84" t="s">
        <v>110</v>
      </c>
      <c r="F25" s="47"/>
      <c r="G25" s="62">
        <v>9000</v>
      </c>
      <c r="H25" s="67">
        <v>186100</v>
      </c>
      <c r="I25" s="74" t="s">
        <v>161</v>
      </c>
      <c r="J25" s="64"/>
      <c r="K25" s="80"/>
      <c r="L25" s="60">
        <f>K24</f>
        <v>6000</v>
      </c>
      <c r="M25" s="109"/>
      <c r="N25" s="109"/>
      <c r="O25" s="109"/>
      <c r="P25" s="109"/>
      <c r="Q25" s="111"/>
      <c r="R25" s="111"/>
    </row>
    <row r="26" spans="1:18" s="111" customFormat="1" ht="15" x14ac:dyDescent="0.25">
      <c r="A26" s="118"/>
      <c r="B26" s="109"/>
      <c r="C26" s="119"/>
      <c r="D26" s="85"/>
      <c r="E26" s="85"/>
      <c r="F26" s="109"/>
      <c r="G26" s="118"/>
      <c r="H26" s="132"/>
      <c r="I26" s="128"/>
      <c r="J26" s="119"/>
      <c r="K26" s="85"/>
      <c r="L26" s="85"/>
      <c r="M26" s="109"/>
      <c r="N26" s="109"/>
      <c r="O26" s="109"/>
      <c r="P26" s="109"/>
    </row>
    <row r="27" spans="1:18" ht="15.75" x14ac:dyDescent="0.25">
      <c r="A27" s="95"/>
      <c r="B27" s="98"/>
      <c r="C27" s="96"/>
      <c r="D27" s="97"/>
      <c r="E27" s="120"/>
      <c r="F27" s="47"/>
      <c r="G27" s="179" t="s">
        <v>274</v>
      </c>
      <c r="H27" s="118"/>
      <c r="I27" s="128"/>
      <c r="J27" s="119"/>
      <c r="K27" s="85"/>
      <c r="L27" s="85"/>
      <c r="M27" s="109"/>
      <c r="N27" s="47"/>
      <c r="O27" s="47"/>
      <c r="P27" s="47"/>
    </row>
    <row r="28" spans="1:18" ht="15" x14ac:dyDescent="0.25">
      <c r="A28" s="98"/>
      <c r="B28" s="98"/>
      <c r="C28" s="96"/>
      <c r="D28" s="120"/>
      <c r="E28" s="120"/>
      <c r="F28" s="47"/>
      <c r="G28" s="86"/>
      <c r="H28" s="86" t="s">
        <v>257</v>
      </c>
      <c r="I28" s="114" t="s">
        <v>256</v>
      </c>
      <c r="J28" s="115"/>
      <c r="K28" s="140">
        <f>K24</f>
        <v>6000</v>
      </c>
      <c r="L28" s="140">
        <f>K28</f>
        <v>6000</v>
      </c>
      <c r="M28" s="109" t="s">
        <v>254</v>
      </c>
      <c r="N28" s="47"/>
      <c r="O28" s="47"/>
      <c r="P28" s="47"/>
    </row>
    <row r="29" spans="1:18" s="111" customFormat="1" ht="15" x14ac:dyDescent="0.25">
      <c r="A29" s="118"/>
      <c r="B29" s="109"/>
      <c r="C29" s="119"/>
      <c r="D29" s="85"/>
      <c r="E29" s="85"/>
      <c r="F29" s="109"/>
      <c r="G29" s="118"/>
      <c r="H29" s="132"/>
      <c r="I29" s="128"/>
      <c r="J29" s="119"/>
      <c r="K29" s="85"/>
      <c r="L29" s="85"/>
      <c r="M29" s="109"/>
      <c r="N29" s="109"/>
      <c r="O29" s="109"/>
      <c r="P29" s="109"/>
    </row>
    <row r="30" spans="1:18" ht="8.1" customHeight="1" x14ac:dyDescent="0.25">
      <c r="A30" s="90"/>
      <c r="B30" s="91"/>
      <c r="C30" s="92"/>
      <c r="D30" s="93"/>
      <c r="E30" s="93"/>
      <c r="F30" s="91"/>
      <c r="G30" s="90"/>
      <c r="H30" s="90"/>
      <c r="I30" s="91"/>
      <c r="J30" s="92"/>
      <c r="K30" s="93"/>
      <c r="L30" s="93"/>
      <c r="M30" s="93"/>
      <c r="N30" s="47"/>
      <c r="O30" s="47"/>
      <c r="P30" s="47"/>
    </row>
    <row r="31" spans="1:18" ht="15" x14ac:dyDescent="0.25">
      <c r="A31" s="68"/>
      <c r="B31" s="109"/>
      <c r="C31" s="69"/>
      <c r="D31" s="70"/>
      <c r="E31" s="70"/>
      <c r="F31" s="47"/>
      <c r="G31" s="68"/>
      <c r="H31" s="68"/>
      <c r="I31" s="109"/>
      <c r="J31" s="69"/>
      <c r="K31" s="70"/>
      <c r="L31" s="70"/>
      <c r="M31" s="47"/>
      <c r="N31" s="47"/>
      <c r="O31" s="47"/>
      <c r="P31" s="47"/>
    </row>
    <row r="32" spans="1:18" ht="15.75" x14ac:dyDescent="0.25">
      <c r="A32" s="99" t="s">
        <v>111</v>
      </c>
      <c r="B32" s="53"/>
      <c r="C32" s="53"/>
      <c r="D32" s="53"/>
      <c r="E32" s="53"/>
      <c r="F32" s="47"/>
      <c r="G32" s="99" t="s">
        <v>111</v>
      </c>
      <c r="H32" s="53"/>
      <c r="I32" s="53"/>
      <c r="J32" s="53"/>
      <c r="K32" s="53"/>
      <c r="L32" s="53"/>
      <c r="M32" s="47"/>
      <c r="N32" s="47"/>
      <c r="O32" s="47"/>
      <c r="P32" s="47"/>
    </row>
    <row r="33" spans="1:16" ht="15.75" x14ac:dyDescent="0.25">
      <c r="A33" s="71" t="s">
        <v>112</v>
      </c>
      <c r="B33" s="72"/>
      <c r="C33" s="72"/>
      <c r="D33" s="72"/>
      <c r="E33" s="72"/>
      <c r="F33" s="47"/>
      <c r="G33" s="71" t="s">
        <v>112</v>
      </c>
      <c r="H33" s="72"/>
      <c r="I33" s="72"/>
      <c r="J33" s="72"/>
      <c r="K33" s="72"/>
      <c r="L33" s="72"/>
      <c r="M33" s="47"/>
      <c r="N33" s="47"/>
      <c r="O33" s="47"/>
      <c r="P33" s="47"/>
    </row>
    <row r="34" spans="1:16" ht="15" x14ac:dyDescent="0.25">
      <c r="A34" s="73" t="s">
        <v>11</v>
      </c>
      <c r="B34" s="58" t="s">
        <v>83</v>
      </c>
      <c r="C34" s="59"/>
      <c r="D34" s="60" t="s">
        <v>110</v>
      </c>
      <c r="E34" s="61"/>
      <c r="F34" s="47"/>
      <c r="G34" s="62">
        <v>5210</v>
      </c>
      <c r="H34" s="62">
        <v>127500</v>
      </c>
      <c r="I34" s="73" t="s">
        <v>118</v>
      </c>
      <c r="J34" s="59"/>
      <c r="K34" s="60">
        <v>57493.59</v>
      </c>
      <c r="L34" s="61"/>
      <c r="M34" s="109" t="s">
        <v>272</v>
      </c>
      <c r="N34" s="47"/>
      <c r="O34" s="47"/>
      <c r="P34" s="47"/>
    </row>
    <row r="35" spans="1:16" ht="15" x14ac:dyDescent="0.25">
      <c r="A35" s="74" t="s">
        <v>126</v>
      </c>
      <c r="B35" s="63" t="s">
        <v>15</v>
      </c>
      <c r="C35" s="59"/>
      <c r="D35" s="60"/>
      <c r="E35" s="61" t="s">
        <v>110</v>
      </c>
      <c r="F35" s="47"/>
      <c r="G35" s="62">
        <v>5210</v>
      </c>
      <c r="H35" s="67">
        <v>225000</v>
      </c>
      <c r="I35" s="74" t="s">
        <v>119</v>
      </c>
      <c r="J35" s="59"/>
      <c r="K35" s="60"/>
      <c r="L35" s="61">
        <v>57493.59</v>
      </c>
      <c r="M35" s="47"/>
      <c r="N35" s="47"/>
      <c r="O35" s="47"/>
      <c r="P35" s="47"/>
    </row>
    <row r="36" spans="1:16" ht="15" x14ac:dyDescent="0.25">
      <c r="A36" s="68"/>
      <c r="B36" s="47"/>
      <c r="C36" s="69"/>
      <c r="D36" s="70"/>
      <c r="E36" s="70"/>
      <c r="F36" s="47"/>
      <c r="G36" s="68"/>
      <c r="H36" s="68"/>
      <c r="I36" s="47"/>
      <c r="J36" s="69"/>
      <c r="K36" s="70"/>
      <c r="L36" s="70"/>
      <c r="M36" s="47"/>
      <c r="N36" s="47"/>
      <c r="O36" s="47"/>
      <c r="P36" s="47"/>
    </row>
    <row r="37" spans="1:16" s="38" customFormat="1" ht="15.75" x14ac:dyDescent="0.25">
      <c r="A37" s="38" t="s">
        <v>229</v>
      </c>
      <c r="B37"/>
      <c r="C37"/>
      <c r="D37" s="101"/>
      <c r="E37" s="71"/>
      <c r="G37" s="71" t="s">
        <v>229</v>
      </c>
      <c r="H37" s="39"/>
      <c r="I37" s="39"/>
    </row>
    <row r="38" spans="1:16" customFormat="1" ht="15" x14ac:dyDescent="0.25">
      <c r="A38" s="74" t="s">
        <v>18</v>
      </c>
      <c r="B38" s="74" t="s">
        <v>151</v>
      </c>
      <c r="C38" s="64"/>
      <c r="D38" s="60" t="s">
        <v>110</v>
      </c>
      <c r="E38" s="61"/>
      <c r="G38" s="62">
        <v>5210</v>
      </c>
      <c r="H38" s="75">
        <v>101000</v>
      </c>
      <c r="I38" s="74" t="s">
        <v>18</v>
      </c>
      <c r="J38" s="64"/>
      <c r="K38" s="76">
        <v>1000</v>
      </c>
      <c r="L38" s="77"/>
      <c r="M38" s="10" t="s">
        <v>273</v>
      </c>
    </row>
    <row r="39" spans="1:16" customFormat="1" ht="15" x14ac:dyDescent="0.25">
      <c r="A39" s="73" t="s">
        <v>153</v>
      </c>
      <c r="B39" s="73" t="s">
        <v>151</v>
      </c>
      <c r="C39" s="64"/>
      <c r="D39" s="60"/>
      <c r="E39" s="61" t="s">
        <v>110</v>
      </c>
      <c r="G39" s="62">
        <v>5210</v>
      </c>
      <c r="H39" s="75">
        <v>127500</v>
      </c>
      <c r="I39" s="73" t="s">
        <v>118</v>
      </c>
      <c r="J39" s="64"/>
      <c r="K39" s="76"/>
      <c r="L39" s="77">
        <v>1000</v>
      </c>
    </row>
    <row r="40" spans="1:16" customFormat="1" ht="15" x14ac:dyDescent="0.25">
      <c r="D40" s="42"/>
      <c r="H40" s="37"/>
      <c r="I40" s="40"/>
    </row>
    <row r="41" spans="1:16" ht="15.75" x14ac:dyDescent="0.25">
      <c r="A41" s="71" t="s">
        <v>230</v>
      </c>
      <c r="B41" s="54"/>
      <c r="C41" s="55"/>
      <c r="D41" s="56"/>
      <c r="E41" s="56"/>
      <c r="F41" s="47"/>
      <c r="G41" s="71" t="s">
        <v>230</v>
      </c>
      <c r="H41" s="57"/>
      <c r="I41" s="54"/>
      <c r="J41" s="55"/>
      <c r="K41" s="56"/>
      <c r="L41" s="56"/>
      <c r="M41" s="47"/>
      <c r="N41" s="47"/>
      <c r="O41" s="47"/>
      <c r="P41" s="47"/>
    </row>
    <row r="42" spans="1:16" ht="15" x14ac:dyDescent="0.25">
      <c r="A42" s="58" t="s">
        <v>18</v>
      </c>
      <c r="B42" s="58" t="s">
        <v>120</v>
      </c>
      <c r="C42" s="59"/>
      <c r="D42" s="60" t="s">
        <v>110</v>
      </c>
      <c r="E42" s="61"/>
      <c r="F42" s="47"/>
      <c r="G42" s="62">
        <v>5210</v>
      </c>
      <c r="H42" s="62">
        <v>101000</v>
      </c>
      <c r="I42" s="58" t="s">
        <v>18</v>
      </c>
      <c r="J42" s="59"/>
      <c r="K42" s="60">
        <v>1000</v>
      </c>
      <c r="L42" s="61"/>
      <c r="M42" s="10" t="s">
        <v>273</v>
      </c>
      <c r="N42" s="47"/>
      <c r="O42" s="47"/>
      <c r="P42" s="47"/>
    </row>
    <row r="43" spans="1:16" ht="15" x14ac:dyDescent="0.25">
      <c r="A43" s="63" t="s">
        <v>145</v>
      </c>
      <c r="B43" s="63" t="s">
        <v>155</v>
      </c>
      <c r="C43" s="64"/>
      <c r="D43" s="65"/>
      <c r="E43" s="66" t="s">
        <v>110</v>
      </c>
      <c r="F43" s="47"/>
      <c r="G43" s="62">
        <v>5210</v>
      </c>
      <c r="H43" s="86">
        <v>371500</v>
      </c>
      <c r="I43" s="63" t="s">
        <v>133</v>
      </c>
      <c r="J43" s="64"/>
      <c r="K43" s="65"/>
      <c r="L43" s="66">
        <v>82.39</v>
      </c>
      <c r="M43" s="47"/>
      <c r="N43" s="47"/>
      <c r="O43" s="47"/>
      <c r="P43" s="47"/>
    </row>
    <row r="44" spans="1:16" ht="15" x14ac:dyDescent="0.25">
      <c r="A44" s="63" t="s">
        <v>11</v>
      </c>
      <c r="B44" s="63" t="s">
        <v>154</v>
      </c>
      <c r="C44" s="64"/>
      <c r="D44" s="65"/>
      <c r="E44" s="66" t="s">
        <v>110</v>
      </c>
      <c r="F44" s="47"/>
      <c r="G44" s="62">
        <v>5210</v>
      </c>
      <c r="H44" s="67">
        <v>127500</v>
      </c>
      <c r="I44" s="73" t="s">
        <v>118</v>
      </c>
      <c r="J44" s="64"/>
      <c r="K44" s="65"/>
      <c r="L44" s="66">
        <v>917.61</v>
      </c>
      <c r="M44" s="47"/>
      <c r="N44" s="47"/>
      <c r="O44" s="47"/>
      <c r="P44" s="47"/>
    </row>
    <row r="45" spans="1:16" ht="15.75" customHeight="1" x14ac:dyDescent="0.25">
      <c r="A45" s="68"/>
      <c r="B45" s="47"/>
      <c r="C45" s="69"/>
      <c r="D45" s="70"/>
      <c r="E45" s="70"/>
      <c r="F45" s="47"/>
      <c r="G45" s="68"/>
      <c r="H45" s="68"/>
      <c r="I45" s="47"/>
      <c r="J45" s="69"/>
      <c r="K45" s="70"/>
      <c r="L45" s="70"/>
      <c r="M45" s="47"/>
      <c r="N45" s="47"/>
      <c r="O45" s="47"/>
      <c r="P45" s="47"/>
    </row>
    <row r="46" spans="1:16" ht="15.75" x14ac:dyDescent="0.25">
      <c r="A46" s="71" t="s">
        <v>232</v>
      </c>
      <c r="B46" s="54"/>
      <c r="C46" s="55"/>
      <c r="D46" s="56"/>
      <c r="E46" s="56"/>
      <c r="F46" s="47"/>
      <c r="G46" s="71" t="s">
        <v>233</v>
      </c>
      <c r="H46" s="57"/>
      <c r="I46" s="54"/>
      <c r="J46" s="55"/>
      <c r="K46" s="56"/>
      <c r="L46" s="56"/>
      <c r="M46" s="47"/>
      <c r="N46" s="47"/>
      <c r="O46" s="47"/>
      <c r="P46" s="47"/>
    </row>
    <row r="47" spans="1:16" ht="15" x14ac:dyDescent="0.25">
      <c r="A47" s="74" t="s">
        <v>126</v>
      </c>
      <c r="B47" s="58" t="s">
        <v>86</v>
      </c>
      <c r="C47" s="59"/>
      <c r="D47" s="60" t="s">
        <v>110</v>
      </c>
      <c r="E47" s="79"/>
      <c r="F47" s="47"/>
      <c r="G47" s="62">
        <v>5210</v>
      </c>
      <c r="H47" s="62">
        <v>225000</v>
      </c>
      <c r="I47" s="74" t="s">
        <v>119</v>
      </c>
      <c r="J47" s="59"/>
      <c r="K47" s="60">
        <v>958.23</v>
      </c>
      <c r="L47" s="79"/>
      <c r="M47" s="47" t="s">
        <v>255</v>
      </c>
      <c r="N47" s="47"/>
      <c r="O47" s="47"/>
      <c r="P47" s="47"/>
    </row>
    <row r="48" spans="1:16" ht="15" x14ac:dyDescent="0.25">
      <c r="A48" s="74" t="s">
        <v>121</v>
      </c>
      <c r="B48" s="58" t="s">
        <v>86</v>
      </c>
      <c r="C48" s="64"/>
      <c r="D48" s="80"/>
      <c r="E48" s="60" t="s">
        <v>110</v>
      </c>
      <c r="F48" s="47"/>
      <c r="G48" s="62">
        <v>5210</v>
      </c>
      <c r="H48" s="67">
        <v>361500</v>
      </c>
      <c r="I48" s="74" t="s">
        <v>122</v>
      </c>
      <c r="J48" s="64"/>
      <c r="K48" s="80"/>
      <c r="L48" s="60">
        <v>958.23</v>
      </c>
      <c r="M48" s="47"/>
      <c r="N48" s="47"/>
      <c r="O48" s="47"/>
      <c r="P48" s="47"/>
    </row>
    <row r="49" spans="1:17" ht="15" x14ac:dyDescent="0.25">
      <c r="A49" s="68"/>
      <c r="B49" s="47"/>
      <c r="C49" s="69"/>
      <c r="D49" s="70"/>
      <c r="E49" s="70"/>
      <c r="F49" s="47"/>
      <c r="G49" s="68"/>
      <c r="H49" s="68"/>
      <c r="I49" s="47"/>
      <c r="J49" s="69"/>
      <c r="K49" s="70"/>
      <c r="L49" s="70"/>
      <c r="M49" s="47"/>
      <c r="N49" s="47"/>
      <c r="O49" s="47"/>
      <c r="P49" s="47"/>
    </row>
    <row r="50" spans="1:17" ht="15.75" x14ac:dyDescent="0.25">
      <c r="A50" s="71" t="s">
        <v>235</v>
      </c>
      <c r="B50" s="54"/>
      <c r="C50" s="55"/>
      <c r="D50" s="56"/>
      <c r="E50" s="56"/>
      <c r="F50" s="47"/>
      <c r="G50" s="71" t="s">
        <v>237</v>
      </c>
      <c r="H50" s="57"/>
      <c r="I50" s="54"/>
      <c r="J50" s="55"/>
      <c r="K50" s="56"/>
      <c r="L50" s="56"/>
      <c r="M50" s="47"/>
      <c r="N50" s="47"/>
      <c r="O50" s="47"/>
      <c r="P50" s="47"/>
    </row>
    <row r="51" spans="1:17" ht="15" x14ac:dyDescent="0.25">
      <c r="A51" s="73" t="s">
        <v>84</v>
      </c>
      <c r="B51" s="58" t="s">
        <v>236</v>
      </c>
      <c r="C51" s="59"/>
      <c r="D51" s="60" t="s">
        <v>110</v>
      </c>
      <c r="E51" s="79"/>
      <c r="F51" s="47"/>
      <c r="G51" s="62">
        <v>5210</v>
      </c>
      <c r="H51" s="87" t="s">
        <v>246</v>
      </c>
      <c r="I51" s="73" t="s">
        <v>84</v>
      </c>
      <c r="J51" s="59"/>
      <c r="K51" s="60">
        <f>500*12</f>
        <v>6000</v>
      </c>
      <c r="L51" s="79"/>
      <c r="M51" s="109" t="s">
        <v>253</v>
      </c>
      <c r="N51" s="109"/>
      <c r="O51" s="109"/>
      <c r="P51" s="109"/>
      <c r="Q51" s="111"/>
    </row>
    <row r="52" spans="1:17" ht="15" x14ac:dyDescent="0.25">
      <c r="A52" s="74" t="s">
        <v>181</v>
      </c>
      <c r="B52" s="58" t="s">
        <v>236</v>
      </c>
      <c r="C52" s="64"/>
      <c r="D52" s="80"/>
      <c r="E52" s="60" t="s">
        <v>110</v>
      </c>
      <c r="F52" s="47"/>
      <c r="G52" s="62">
        <v>5210</v>
      </c>
      <c r="H52" s="67">
        <v>186100</v>
      </c>
      <c r="I52" s="74" t="s">
        <v>161</v>
      </c>
      <c r="J52" s="64"/>
      <c r="K52" s="80"/>
      <c r="L52" s="60">
        <f>K51</f>
        <v>6000</v>
      </c>
      <c r="M52" s="109"/>
      <c r="N52" s="109"/>
      <c r="O52" s="109"/>
      <c r="P52" s="109"/>
      <c r="Q52" s="111"/>
    </row>
    <row r="53" spans="1:17" ht="15" x14ac:dyDescent="0.25">
      <c r="A53" s="47"/>
      <c r="B53" s="47"/>
      <c r="C53" s="47"/>
      <c r="D53" s="47"/>
      <c r="E53" s="47"/>
      <c r="F53" s="47"/>
      <c r="G53" s="47"/>
      <c r="H53" s="47"/>
      <c r="I53" s="47"/>
      <c r="J53" s="47"/>
      <c r="K53" s="47"/>
      <c r="L53" s="47"/>
      <c r="M53" s="47"/>
      <c r="N53" s="109"/>
      <c r="O53" s="109"/>
      <c r="P53" s="109"/>
      <c r="Q53" s="111"/>
    </row>
    <row r="54" spans="1:17" ht="15" x14ac:dyDescent="0.25">
      <c r="A54" s="47"/>
      <c r="B54" s="47"/>
      <c r="C54" s="47"/>
      <c r="D54" s="47"/>
      <c r="E54" s="47"/>
      <c r="F54" s="47"/>
      <c r="G54" s="47"/>
      <c r="H54" s="47"/>
      <c r="I54" s="47"/>
      <c r="J54" s="47"/>
      <c r="K54" s="47"/>
      <c r="L54" s="47"/>
      <c r="M54" s="47"/>
      <c r="N54" s="47"/>
      <c r="O54" s="47"/>
      <c r="P54" s="47"/>
    </row>
    <row r="55" spans="1:17" ht="15" x14ac:dyDescent="0.25">
      <c r="A55" s="47"/>
      <c r="B55" s="47"/>
      <c r="C55" s="47"/>
      <c r="D55" s="47"/>
      <c r="E55" s="47"/>
      <c r="F55" s="47"/>
      <c r="G55" s="47"/>
      <c r="H55" s="47"/>
      <c r="I55" s="47"/>
      <c r="J55" s="47"/>
      <c r="K55" s="47"/>
      <c r="L55" s="47"/>
      <c r="M55" s="47"/>
      <c r="N55" s="47"/>
      <c r="O55" s="47"/>
      <c r="P55" s="47"/>
    </row>
    <row r="56" spans="1:17" ht="15" x14ac:dyDescent="0.25">
      <c r="A56" s="47"/>
      <c r="B56" s="47"/>
      <c r="C56" s="47"/>
      <c r="D56" s="47"/>
      <c r="E56" s="47"/>
      <c r="F56" s="47"/>
      <c r="G56" s="47"/>
      <c r="H56" s="47"/>
      <c r="I56" s="47"/>
      <c r="J56" s="47"/>
      <c r="K56" s="47"/>
      <c r="L56" s="47"/>
      <c r="M56" s="47"/>
      <c r="N56" s="47"/>
      <c r="O56" s="47"/>
      <c r="P56" s="47"/>
    </row>
    <row r="57" spans="1:17" ht="15" x14ac:dyDescent="0.25">
      <c r="A57" s="47"/>
      <c r="B57" s="47"/>
      <c r="C57" s="47"/>
      <c r="D57" s="47"/>
      <c r="E57" s="47"/>
      <c r="F57" s="47"/>
      <c r="G57" s="47"/>
      <c r="H57" s="47"/>
      <c r="I57" s="47"/>
      <c r="J57" s="47"/>
      <c r="K57" s="47"/>
      <c r="L57" s="47"/>
      <c r="M57" s="47"/>
      <c r="N57" s="47"/>
      <c r="O57" s="47"/>
      <c r="P57" s="47"/>
    </row>
    <row r="58" spans="1:17" ht="15" x14ac:dyDescent="0.25">
      <c r="A58" s="47"/>
      <c r="B58" s="47"/>
      <c r="C58" s="47"/>
      <c r="D58" s="47"/>
      <c r="E58" s="47"/>
      <c r="F58" s="47"/>
      <c r="G58" s="47"/>
      <c r="H58" s="47"/>
      <c r="I58" s="47"/>
      <c r="J58" s="47"/>
      <c r="K58" s="47"/>
      <c r="L58" s="47"/>
      <c r="M58" s="47"/>
      <c r="N58" s="47"/>
      <c r="O58" s="47"/>
      <c r="P58" s="47"/>
    </row>
    <row r="59" spans="1:17" ht="15" x14ac:dyDescent="0.25">
      <c r="A59" s="47"/>
      <c r="B59" s="47"/>
      <c r="C59" s="47"/>
      <c r="D59" s="47"/>
      <c r="E59" s="47"/>
      <c r="F59" s="47"/>
      <c r="G59" s="47"/>
      <c r="H59" s="47"/>
      <c r="I59" s="47"/>
      <c r="J59" s="47"/>
      <c r="K59" s="47"/>
      <c r="L59" s="47"/>
      <c r="M59" s="47"/>
      <c r="N59" s="47"/>
      <c r="O59" s="47"/>
      <c r="P59" s="47"/>
    </row>
    <row r="60" spans="1:17" ht="15" x14ac:dyDescent="0.25">
      <c r="A60" s="47"/>
      <c r="B60" s="47"/>
      <c r="C60" s="47"/>
      <c r="D60" s="47"/>
      <c r="E60" s="47"/>
      <c r="F60" s="47"/>
      <c r="G60" s="47"/>
      <c r="H60" s="47"/>
      <c r="I60" s="47"/>
      <c r="J60" s="47"/>
      <c r="K60" s="47"/>
      <c r="L60" s="47"/>
      <c r="M60" s="47"/>
      <c r="N60" s="47"/>
      <c r="O60" s="47"/>
      <c r="P60" s="47"/>
    </row>
    <row r="61" spans="1:17" ht="15" x14ac:dyDescent="0.25">
      <c r="A61" s="47"/>
      <c r="B61" s="47"/>
      <c r="C61" s="47"/>
      <c r="D61" s="47"/>
      <c r="E61" s="47"/>
      <c r="F61" s="47"/>
      <c r="G61" s="47"/>
      <c r="H61" s="47"/>
      <c r="I61" s="47"/>
      <c r="J61" s="47"/>
      <c r="K61" s="47"/>
      <c r="L61" s="47"/>
      <c r="M61" s="47"/>
      <c r="N61" s="47"/>
      <c r="O61" s="47"/>
      <c r="P61" s="47"/>
    </row>
    <row r="62" spans="1:17" ht="15" x14ac:dyDescent="0.25">
      <c r="A62" s="47"/>
      <c r="B62" s="47"/>
      <c r="C62" s="47"/>
      <c r="D62" s="47"/>
      <c r="E62" s="47"/>
      <c r="F62" s="47"/>
      <c r="G62" s="47"/>
      <c r="H62" s="47"/>
      <c r="I62" s="47"/>
      <c r="J62" s="47"/>
      <c r="K62" s="47"/>
      <c r="L62" s="47"/>
      <c r="M62" s="47"/>
      <c r="N62" s="47"/>
      <c r="O62" s="47"/>
      <c r="P62" s="47"/>
    </row>
    <row r="63" spans="1:17" ht="15" x14ac:dyDescent="0.25">
      <c r="A63" s="47"/>
      <c r="B63" s="47"/>
      <c r="C63" s="47"/>
      <c r="D63" s="47"/>
      <c r="E63" s="47"/>
      <c r="F63" s="47"/>
      <c r="G63" s="47"/>
      <c r="H63" s="47"/>
      <c r="I63" s="47"/>
      <c r="J63" s="47"/>
      <c r="K63" s="47"/>
      <c r="L63" s="47"/>
      <c r="M63" s="47"/>
      <c r="N63" s="47"/>
      <c r="O63" s="47"/>
      <c r="P63" s="47"/>
    </row>
    <row r="64" spans="1:17" ht="15" x14ac:dyDescent="0.25">
      <c r="A64" s="47"/>
      <c r="B64" s="47"/>
      <c r="C64" s="47"/>
      <c r="D64" s="47"/>
      <c r="E64" s="47"/>
      <c r="F64" s="47"/>
      <c r="G64" s="47"/>
      <c r="H64" s="47"/>
      <c r="I64" s="47"/>
      <c r="J64" s="47"/>
      <c r="K64" s="47"/>
      <c r="L64" s="47"/>
      <c r="M64" s="47"/>
      <c r="N64" s="47"/>
      <c r="O64" s="47"/>
      <c r="P64" s="47"/>
    </row>
    <row r="65" spans="1:16" ht="15" x14ac:dyDescent="0.25">
      <c r="A65" s="47"/>
      <c r="B65" s="47"/>
      <c r="C65" s="47"/>
      <c r="D65" s="47"/>
      <c r="E65" s="47"/>
      <c r="F65" s="47"/>
      <c r="G65" s="47"/>
      <c r="H65" s="47"/>
      <c r="I65" s="47"/>
      <c r="J65" s="47"/>
      <c r="K65" s="47"/>
      <c r="L65" s="47"/>
      <c r="M65" s="47"/>
      <c r="N65" s="47"/>
      <c r="O65" s="47"/>
      <c r="P65" s="47"/>
    </row>
    <row r="66" spans="1:16" ht="15" x14ac:dyDescent="0.25">
      <c r="A66" s="47"/>
      <c r="B66" s="47"/>
      <c r="C66" s="47"/>
      <c r="D66" s="47"/>
      <c r="E66" s="47"/>
      <c r="F66" s="47"/>
      <c r="G66" s="47"/>
      <c r="H66" s="47"/>
      <c r="I66" s="47"/>
      <c r="J66" s="47"/>
      <c r="K66" s="47"/>
      <c r="L66" s="47"/>
      <c r="M66" s="47"/>
      <c r="N66" s="47"/>
      <c r="O66" s="47"/>
      <c r="P66" s="47"/>
    </row>
    <row r="67" spans="1:16" ht="15" x14ac:dyDescent="0.25">
      <c r="A67" s="47"/>
      <c r="B67" s="47"/>
      <c r="C67" s="47"/>
      <c r="D67" s="47"/>
      <c r="E67" s="47"/>
      <c r="F67" s="47"/>
      <c r="G67" s="47"/>
      <c r="H67" s="47"/>
      <c r="I67" s="47"/>
      <c r="J67" s="47"/>
      <c r="K67" s="47"/>
      <c r="L67" s="47"/>
      <c r="M67" s="47"/>
      <c r="N67" s="47"/>
      <c r="O67" s="47"/>
      <c r="P67" s="47"/>
    </row>
    <row r="68" spans="1:16" ht="15" x14ac:dyDescent="0.25">
      <c r="A68" s="47"/>
      <c r="B68" s="47"/>
      <c r="C68" s="47"/>
      <c r="D68" s="47"/>
      <c r="E68" s="47"/>
      <c r="F68" s="47"/>
      <c r="G68" s="47"/>
      <c r="H68" s="47"/>
      <c r="I68" s="47"/>
      <c r="J68" s="47"/>
      <c r="K68" s="47"/>
      <c r="L68" s="47"/>
      <c r="M68" s="47"/>
      <c r="N68" s="47"/>
      <c r="O68" s="47"/>
      <c r="P68" s="47"/>
    </row>
    <row r="69" spans="1:16" ht="15" x14ac:dyDescent="0.25">
      <c r="A69" s="47"/>
      <c r="B69" s="47"/>
      <c r="C69" s="47"/>
      <c r="D69" s="47"/>
      <c r="E69" s="47"/>
      <c r="F69" s="47"/>
      <c r="G69" s="47"/>
      <c r="H69" s="47"/>
      <c r="I69" s="47"/>
      <c r="J69" s="47"/>
      <c r="K69" s="47"/>
      <c r="L69" s="47"/>
      <c r="M69" s="47"/>
      <c r="N69" s="47"/>
      <c r="O69" s="47"/>
      <c r="P69" s="47"/>
    </row>
    <row r="70" spans="1:16" ht="15" x14ac:dyDescent="0.25">
      <c r="A70" s="47"/>
      <c r="B70" s="47"/>
      <c r="C70" s="47"/>
      <c r="D70" s="47"/>
      <c r="E70" s="47"/>
      <c r="F70" s="47"/>
      <c r="G70" s="47"/>
      <c r="H70" s="47"/>
      <c r="I70" s="47"/>
      <c r="J70" s="47"/>
      <c r="K70" s="47"/>
      <c r="L70" s="47"/>
      <c r="M70" s="47"/>
      <c r="N70" s="47"/>
      <c r="O70" s="47"/>
      <c r="P70" s="47"/>
    </row>
    <row r="71" spans="1:16" ht="15" x14ac:dyDescent="0.25">
      <c r="A71" s="47"/>
      <c r="B71" s="47"/>
      <c r="C71" s="47"/>
      <c r="D71" s="47"/>
      <c r="E71" s="47"/>
      <c r="F71" s="47"/>
      <c r="G71" s="47"/>
      <c r="H71" s="47"/>
      <c r="I71" s="47"/>
      <c r="J71" s="47"/>
      <c r="K71" s="47"/>
      <c r="L71" s="47"/>
      <c r="M71" s="47"/>
      <c r="N71" s="47"/>
      <c r="O71" s="47"/>
      <c r="P71" s="47"/>
    </row>
    <row r="72" spans="1:16" ht="15" x14ac:dyDescent="0.25">
      <c r="A72" s="47"/>
      <c r="B72" s="47"/>
      <c r="C72" s="47"/>
      <c r="D72" s="47"/>
      <c r="E72" s="47"/>
      <c r="F72" s="47"/>
      <c r="G72" s="47"/>
      <c r="H72" s="47"/>
      <c r="I72" s="47"/>
      <c r="J72" s="47"/>
      <c r="K72" s="47"/>
      <c r="L72" s="47"/>
      <c r="M72" s="47"/>
      <c r="N72" s="47"/>
      <c r="O72" s="47"/>
      <c r="P72" s="47"/>
    </row>
    <row r="73" spans="1:16" ht="15" x14ac:dyDescent="0.25">
      <c r="A73" s="47"/>
      <c r="B73" s="47"/>
      <c r="C73" s="47"/>
      <c r="D73" s="47"/>
      <c r="E73" s="47"/>
      <c r="F73" s="47"/>
      <c r="G73" s="47"/>
      <c r="H73" s="47"/>
      <c r="I73" s="47"/>
      <c r="J73" s="47"/>
      <c r="K73" s="47"/>
      <c r="L73" s="47"/>
      <c r="M73" s="47"/>
      <c r="N73" s="47"/>
      <c r="O73" s="47"/>
      <c r="P73" s="47"/>
    </row>
    <row r="74" spans="1:16" ht="15" x14ac:dyDescent="0.25">
      <c r="A74" s="47"/>
      <c r="B74" s="47"/>
      <c r="C74" s="47"/>
      <c r="D74" s="47"/>
      <c r="E74" s="47"/>
      <c r="F74" s="47"/>
      <c r="G74" s="47"/>
      <c r="H74" s="47"/>
      <c r="I74" s="47"/>
      <c r="J74" s="47"/>
      <c r="K74" s="47"/>
      <c r="L74" s="47"/>
      <c r="M74" s="47"/>
      <c r="N74" s="47"/>
      <c r="O74" s="47"/>
      <c r="P74" s="47"/>
    </row>
    <row r="75" spans="1:16" ht="15" x14ac:dyDescent="0.25">
      <c r="A75" s="47"/>
      <c r="B75" s="47"/>
      <c r="C75" s="47"/>
      <c r="D75" s="47"/>
      <c r="E75" s="47"/>
      <c r="F75" s="47"/>
      <c r="G75" s="47"/>
      <c r="H75" s="47"/>
      <c r="I75" s="47"/>
      <c r="J75" s="47"/>
      <c r="K75" s="47"/>
      <c r="L75" s="47"/>
      <c r="M75" s="47"/>
      <c r="N75" s="47"/>
      <c r="O75" s="47"/>
      <c r="P75" s="47"/>
    </row>
    <row r="76" spans="1:16" ht="15" x14ac:dyDescent="0.25">
      <c r="A76" s="47"/>
      <c r="B76" s="47"/>
      <c r="C76" s="47"/>
      <c r="D76" s="47"/>
      <c r="E76" s="47"/>
      <c r="F76" s="47"/>
      <c r="G76" s="47"/>
      <c r="H76" s="47"/>
      <c r="I76" s="47"/>
      <c r="J76" s="47"/>
      <c r="K76" s="47"/>
      <c r="L76" s="47"/>
      <c r="M76" s="47"/>
      <c r="N76" s="47"/>
      <c r="O76" s="47"/>
      <c r="P76" s="47"/>
    </row>
    <row r="77" spans="1:16" ht="15" x14ac:dyDescent="0.25">
      <c r="A77" s="47"/>
      <c r="B77" s="47"/>
      <c r="C77" s="47"/>
      <c r="D77" s="47"/>
      <c r="E77" s="47"/>
      <c r="F77" s="47"/>
      <c r="G77" s="47"/>
      <c r="H77" s="47"/>
      <c r="I77" s="47"/>
      <c r="J77" s="47"/>
      <c r="K77" s="47"/>
      <c r="L77" s="47"/>
      <c r="M77" s="47"/>
      <c r="N77" s="47"/>
      <c r="O77" s="47"/>
      <c r="P77" s="47"/>
    </row>
  </sheetData>
  <mergeCells count="2">
    <mergeCell ref="A1:E1"/>
    <mergeCell ref="G1:L1"/>
  </mergeCells>
  <printOptions horizontalCentered="1" verticalCentered="1"/>
  <pageMargins left="0.25" right="0.25" top="0.25" bottom="0.25" header="0" footer="0"/>
  <pageSetup scale="48"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F852-85E7-4A65-842E-93B6B9075734}">
  <sheetPr>
    <tabColor theme="9" tint="0.79998168889431442"/>
    <pageSetUpPr fitToPage="1"/>
  </sheetPr>
  <dimension ref="A1:S83"/>
  <sheetViews>
    <sheetView topLeftCell="A7" zoomScaleNormal="100" workbookViewId="0">
      <selection activeCell="Q29" sqref="Q29"/>
    </sheetView>
  </sheetViews>
  <sheetFormatPr defaultRowHeight="14.25" x14ac:dyDescent="0.2"/>
  <cols>
    <col min="1" max="1" width="34.42578125" style="49" bestFit="1" customWidth="1"/>
    <col min="2" max="2" width="40.42578125" style="49" customWidth="1"/>
    <col min="3" max="3" width="3.28515625" style="49" customWidth="1"/>
    <col min="4" max="5" width="13.85546875" style="49" customWidth="1"/>
    <col min="6" max="6" width="3.140625" style="49" customWidth="1"/>
    <col min="7" max="7" width="12.7109375" style="49" customWidth="1"/>
    <col min="8" max="8" width="29.28515625" style="49" customWidth="1"/>
    <col min="9" max="9" width="40.42578125" style="49" customWidth="1"/>
    <col min="10" max="10" width="3.28515625" style="49" customWidth="1"/>
    <col min="11" max="12" width="13.85546875" style="49" customWidth="1"/>
    <col min="13" max="13" width="16.140625" style="49" customWidth="1"/>
    <col min="14" max="256" width="9.140625" style="49"/>
    <col min="257" max="257" width="20.7109375" style="49" customWidth="1"/>
    <col min="258" max="258" width="16.5703125" style="49" customWidth="1"/>
    <col min="259" max="259" width="40.42578125" style="49" customWidth="1"/>
    <col min="260" max="260" width="7.7109375" style="49" customWidth="1"/>
    <col min="261" max="261" width="20.7109375" style="49" customWidth="1"/>
    <col min="262" max="262" width="22" style="49" customWidth="1"/>
    <col min="263" max="263" width="8" style="49" customWidth="1"/>
    <col min="264" max="512" width="9.140625" style="49"/>
    <col min="513" max="513" width="20.7109375" style="49" customWidth="1"/>
    <col min="514" max="514" width="16.5703125" style="49" customWidth="1"/>
    <col min="515" max="515" width="40.42578125" style="49" customWidth="1"/>
    <col min="516" max="516" width="7.7109375" style="49" customWidth="1"/>
    <col min="517" max="517" width="20.7109375" style="49" customWidth="1"/>
    <col min="518" max="518" width="22" style="49" customWidth="1"/>
    <col min="519" max="519" width="8" style="49" customWidth="1"/>
    <col min="520" max="768" width="9.140625" style="49"/>
    <col min="769" max="769" width="20.7109375" style="49" customWidth="1"/>
    <col min="770" max="770" width="16.5703125" style="49" customWidth="1"/>
    <col min="771" max="771" width="40.42578125" style="49" customWidth="1"/>
    <col min="772" max="772" width="7.7109375" style="49" customWidth="1"/>
    <col min="773" max="773" width="20.7109375" style="49" customWidth="1"/>
    <col min="774" max="774" width="22" style="49" customWidth="1"/>
    <col min="775" max="775" width="8" style="49" customWidth="1"/>
    <col min="776" max="1024" width="9.140625" style="49"/>
    <col min="1025" max="1025" width="20.7109375" style="49" customWidth="1"/>
    <col min="1026" max="1026" width="16.5703125" style="49" customWidth="1"/>
    <col min="1027" max="1027" width="40.42578125" style="49" customWidth="1"/>
    <col min="1028" max="1028" width="7.7109375" style="49" customWidth="1"/>
    <col min="1029" max="1029" width="20.7109375" style="49" customWidth="1"/>
    <col min="1030" max="1030" width="22" style="49" customWidth="1"/>
    <col min="1031" max="1031" width="8" style="49" customWidth="1"/>
    <col min="1032" max="1280" width="9.140625" style="49"/>
    <col min="1281" max="1281" width="20.7109375" style="49" customWidth="1"/>
    <col min="1282" max="1282" width="16.5703125" style="49" customWidth="1"/>
    <col min="1283" max="1283" width="40.42578125" style="49" customWidth="1"/>
    <col min="1284" max="1284" width="7.7109375" style="49" customWidth="1"/>
    <col min="1285" max="1285" width="20.7109375" style="49" customWidth="1"/>
    <col min="1286" max="1286" width="22" style="49" customWidth="1"/>
    <col min="1287" max="1287" width="8" style="49" customWidth="1"/>
    <col min="1288" max="1536" width="9.140625" style="49"/>
    <col min="1537" max="1537" width="20.7109375" style="49" customWidth="1"/>
    <col min="1538" max="1538" width="16.5703125" style="49" customWidth="1"/>
    <col min="1539" max="1539" width="40.42578125" style="49" customWidth="1"/>
    <col min="1540" max="1540" width="7.7109375" style="49" customWidth="1"/>
    <col min="1541" max="1541" width="20.7109375" style="49" customWidth="1"/>
    <col min="1542" max="1542" width="22" style="49" customWidth="1"/>
    <col min="1543" max="1543" width="8" style="49" customWidth="1"/>
    <col min="1544" max="1792" width="9.140625" style="49"/>
    <col min="1793" max="1793" width="20.7109375" style="49" customWidth="1"/>
    <col min="1794" max="1794" width="16.5703125" style="49" customWidth="1"/>
    <col min="1795" max="1795" width="40.42578125" style="49" customWidth="1"/>
    <col min="1796" max="1796" width="7.7109375" style="49" customWidth="1"/>
    <col min="1797" max="1797" width="20.7109375" style="49" customWidth="1"/>
    <col min="1798" max="1798" width="22" style="49" customWidth="1"/>
    <col min="1799" max="1799" width="8" style="49" customWidth="1"/>
    <col min="1800" max="2048" width="9.140625" style="49"/>
    <col min="2049" max="2049" width="20.7109375" style="49" customWidth="1"/>
    <col min="2050" max="2050" width="16.5703125" style="49" customWidth="1"/>
    <col min="2051" max="2051" width="40.42578125" style="49" customWidth="1"/>
    <col min="2052" max="2052" width="7.7109375" style="49" customWidth="1"/>
    <col min="2053" max="2053" width="20.7109375" style="49" customWidth="1"/>
    <col min="2054" max="2054" width="22" style="49" customWidth="1"/>
    <col min="2055" max="2055" width="8" style="49" customWidth="1"/>
    <col min="2056" max="2304" width="9.140625" style="49"/>
    <col min="2305" max="2305" width="20.7109375" style="49" customWidth="1"/>
    <col min="2306" max="2306" width="16.5703125" style="49" customWidth="1"/>
    <col min="2307" max="2307" width="40.42578125" style="49" customWidth="1"/>
    <col min="2308" max="2308" width="7.7109375" style="49" customWidth="1"/>
    <col min="2309" max="2309" width="20.7109375" style="49" customWidth="1"/>
    <col min="2310" max="2310" width="22" style="49" customWidth="1"/>
    <col min="2311" max="2311" width="8" style="49" customWidth="1"/>
    <col min="2312" max="2560" width="9.140625" style="49"/>
    <col min="2561" max="2561" width="20.7109375" style="49" customWidth="1"/>
    <col min="2562" max="2562" width="16.5703125" style="49" customWidth="1"/>
    <col min="2563" max="2563" width="40.42578125" style="49" customWidth="1"/>
    <col min="2564" max="2564" width="7.7109375" style="49" customWidth="1"/>
    <col min="2565" max="2565" width="20.7109375" style="49" customWidth="1"/>
    <col min="2566" max="2566" width="22" style="49" customWidth="1"/>
    <col min="2567" max="2567" width="8" style="49" customWidth="1"/>
    <col min="2568" max="2816" width="9.140625" style="49"/>
    <col min="2817" max="2817" width="20.7109375" style="49" customWidth="1"/>
    <col min="2818" max="2818" width="16.5703125" style="49" customWidth="1"/>
    <col min="2819" max="2819" width="40.42578125" style="49" customWidth="1"/>
    <col min="2820" max="2820" width="7.7109375" style="49" customWidth="1"/>
    <col min="2821" max="2821" width="20.7109375" style="49" customWidth="1"/>
    <col min="2822" max="2822" width="22" style="49" customWidth="1"/>
    <col min="2823" max="2823" width="8" style="49" customWidth="1"/>
    <col min="2824" max="3072" width="9.140625" style="49"/>
    <col min="3073" max="3073" width="20.7109375" style="49" customWidth="1"/>
    <col min="3074" max="3074" width="16.5703125" style="49" customWidth="1"/>
    <col min="3075" max="3075" width="40.42578125" style="49" customWidth="1"/>
    <col min="3076" max="3076" width="7.7109375" style="49" customWidth="1"/>
    <col min="3077" max="3077" width="20.7109375" style="49" customWidth="1"/>
    <col min="3078" max="3078" width="22" style="49" customWidth="1"/>
    <col min="3079" max="3079" width="8" style="49" customWidth="1"/>
    <col min="3080" max="3328" width="9.140625" style="49"/>
    <col min="3329" max="3329" width="20.7109375" style="49" customWidth="1"/>
    <col min="3330" max="3330" width="16.5703125" style="49" customWidth="1"/>
    <col min="3331" max="3331" width="40.42578125" style="49" customWidth="1"/>
    <col min="3332" max="3332" width="7.7109375" style="49" customWidth="1"/>
    <col min="3333" max="3333" width="20.7109375" style="49" customWidth="1"/>
    <col min="3334" max="3334" width="22" style="49" customWidth="1"/>
    <col min="3335" max="3335" width="8" style="49" customWidth="1"/>
    <col min="3336" max="3584" width="9.140625" style="49"/>
    <col min="3585" max="3585" width="20.7109375" style="49" customWidth="1"/>
    <col min="3586" max="3586" width="16.5703125" style="49" customWidth="1"/>
    <col min="3587" max="3587" width="40.42578125" style="49" customWidth="1"/>
    <col min="3588" max="3588" width="7.7109375" style="49" customWidth="1"/>
    <col min="3589" max="3589" width="20.7109375" style="49" customWidth="1"/>
    <col min="3590" max="3590" width="22" style="49" customWidth="1"/>
    <col min="3591" max="3591" width="8" style="49" customWidth="1"/>
    <col min="3592" max="3840" width="9.140625" style="49"/>
    <col min="3841" max="3841" width="20.7109375" style="49" customWidth="1"/>
    <col min="3842" max="3842" width="16.5703125" style="49" customWidth="1"/>
    <col min="3843" max="3843" width="40.42578125" style="49" customWidth="1"/>
    <col min="3844" max="3844" width="7.7109375" style="49" customWidth="1"/>
    <col min="3845" max="3845" width="20.7109375" style="49" customWidth="1"/>
    <col min="3846" max="3846" width="22" style="49" customWidth="1"/>
    <col min="3847" max="3847" width="8" style="49" customWidth="1"/>
    <col min="3848" max="4096" width="9.140625" style="49"/>
    <col min="4097" max="4097" width="20.7109375" style="49" customWidth="1"/>
    <col min="4098" max="4098" width="16.5703125" style="49" customWidth="1"/>
    <col min="4099" max="4099" width="40.42578125" style="49" customWidth="1"/>
    <col min="4100" max="4100" width="7.7109375" style="49" customWidth="1"/>
    <col min="4101" max="4101" width="20.7109375" style="49" customWidth="1"/>
    <col min="4102" max="4102" width="22" style="49" customWidth="1"/>
    <col min="4103" max="4103" width="8" style="49" customWidth="1"/>
    <col min="4104" max="4352" width="9.140625" style="49"/>
    <col min="4353" max="4353" width="20.7109375" style="49" customWidth="1"/>
    <col min="4354" max="4354" width="16.5703125" style="49" customWidth="1"/>
    <col min="4355" max="4355" width="40.42578125" style="49" customWidth="1"/>
    <col min="4356" max="4356" width="7.7109375" style="49" customWidth="1"/>
    <col min="4357" max="4357" width="20.7109375" style="49" customWidth="1"/>
    <col min="4358" max="4358" width="22" style="49" customWidth="1"/>
    <col min="4359" max="4359" width="8" style="49" customWidth="1"/>
    <col min="4360" max="4608" width="9.140625" style="49"/>
    <col min="4609" max="4609" width="20.7109375" style="49" customWidth="1"/>
    <col min="4610" max="4610" width="16.5703125" style="49" customWidth="1"/>
    <col min="4611" max="4611" width="40.42578125" style="49" customWidth="1"/>
    <col min="4612" max="4612" width="7.7109375" style="49" customWidth="1"/>
    <col min="4613" max="4613" width="20.7109375" style="49" customWidth="1"/>
    <col min="4614" max="4614" width="22" style="49" customWidth="1"/>
    <col min="4615" max="4615" width="8" style="49" customWidth="1"/>
    <col min="4616" max="4864" width="9.140625" style="49"/>
    <col min="4865" max="4865" width="20.7109375" style="49" customWidth="1"/>
    <col min="4866" max="4866" width="16.5703125" style="49" customWidth="1"/>
    <col min="4867" max="4867" width="40.42578125" style="49" customWidth="1"/>
    <col min="4868" max="4868" width="7.7109375" style="49" customWidth="1"/>
    <col min="4869" max="4869" width="20.7109375" style="49" customWidth="1"/>
    <col min="4870" max="4870" width="22" style="49" customWidth="1"/>
    <col min="4871" max="4871" width="8" style="49" customWidth="1"/>
    <col min="4872" max="5120" width="9.140625" style="49"/>
    <col min="5121" max="5121" width="20.7109375" style="49" customWidth="1"/>
    <col min="5122" max="5122" width="16.5703125" style="49" customWidth="1"/>
    <col min="5123" max="5123" width="40.42578125" style="49" customWidth="1"/>
    <col min="5124" max="5124" width="7.7109375" style="49" customWidth="1"/>
    <col min="5125" max="5125" width="20.7109375" style="49" customWidth="1"/>
    <col min="5126" max="5126" width="22" style="49" customWidth="1"/>
    <col min="5127" max="5127" width="8" style="49" customWidth="1"/>
    <col min="5128" max="5376" width="9.140625" style="49"/>
    <col min="5377" max="5377" width="20.7109375" style="49" customWidth="1"/>
    <col min="5378" max="5378" width="16.5703125" style="49" customWidth="1"/>
    <col min="5379" max="5379" width="40.42578125" style="49" customWidth="1"/>
    <col min="5380" max="5380" width="7.7109375" style="49" customWidth="1"/>
    <col min="5381" max="5381" width="20.7109375" style="49" customWidth="1"/>
    <col min="5382" max="5382" width="22" style="49" customWidth="1"/>
    <col min="5383" max="5383" width="8" style="49" customWidth="1"/>
    <col min="5384" max="5632" width="9.140625" style="49"/>
    <col min="5633" max="5633" width="20.7109375" style="49" customWidth="1"/>
    <col min="5634" max="5634" width="16.5703125" style="49" customWidth="1"/>
    <col min="5635" max="5635" width="40.42578125" style="49" customWidth="1"/>
    <col min="5636" max="5636" width="7.7109375" style="49" customWidth="1"/>
    <col min="5637" max="5637" width="20.7109375" style="49" customWidth="1"/>
    <col min="5638" max="5638" width="22" style="49" customWidth="1"/>
    <col min="5639" max="5639" width="8" style="49" customWidth="1"/>
    <col min="5640" max="5888" width="9.140625" style="49"/>
    <col min="5889" max="5889" width="20.7109375" style="49" customWidth="1"/>
    <col min="5890" max="5890" width="16.5703125" style="49" customWidth="1"/>
    <col min="5891" max="5891" width="40.42578125" style="49" customWidth="1"/>
    <col min="5892" max="5892" width="7.7109375" style="49" customWidth="1"/>
    <col min="5893" max="5893" width="20.7109375" style="49" customWidth="1"/>
    <col min="5894" max="5894" width="22" style="49" customWidth="1"/>
    <col min="5895" max="5895" width="8" style="49" customWidth="1"/>
    <col min="5896" max="6144" width="9.140625" style="49"/>
    <col min="6145" max="6145" width="20.7109375" style="49" customWidth="1"/>
    <col min="6146" max="6146" width="16.5703125" style="49" customWidth="1"/>
    <col min="6147" max="6147" width="40.42578125" style="49" customWidth="1"/>
    <col min="6148" max="6148" width="7.7109375" style="49" customWidth="1"/>
    <col min="6149" max="6149" width="20.7109375" style="49" customWidth="1"/>
    <col min="6150" max="6150" width="22" style="49" customWidth="1"/>
    <col min="6151" max="6151" width="8" style="49" customWidth="1"/>
    <col min="6152" max="6400" width="9.140625" style="49"/>
    <col min="6401" max="6401" width="20.7109375" style="49" customWidth="1"/>
    <col min="6402" max="6402" width="16.5703125" style="49" customWidth="1"/>
    <col min="6403" max="6403" width="40.42578125" style="49" customWidth="1"/>
    <col min="6404" max="6404" width="7.7109375" style="49" customWidth="1"/>
    <col min="6405" max="6405" width="20.7109375" style="49" customWidth="1"/>
    <col min="6406" max="6406" width="22" style="49" customWidth="1"/>
    <col min="6407" max="6407" width="8" style="49" customWidth="1"/>
    <col min="6408" max="6656" width="9.140625" style="49"/>
    <col min="6657" max="6657" width="20.7109375" style="49" customWidth="1"/>
    <col min="6658" max="6658" width="16.5703125" style="49" customWidth="1"/>
    <col min="6659" max="6659" width="40.42578125" style="49" customWidth="1"/>
    <col min="6660" max="6660" width="7.7109375" style="49" customWidth="1"/>
    <col min="6661" max="6661" width="20.7109375" style="49" customWidth="1"/>
    <col min="6662" max="6662" width="22" style="49" customWidth="1"/>
    <col min="6663" max="6663" width="8" style="49" customWidth="1"/>
    <col min="6664" max="6912" width="9.140625" style="49"/>
    <col min="6913" max="6913" width="20.7109375" style="49" customWidth="1"/>
    <col min="6914" max="6914" width="16.5703125" style="49" customWidth="1"/>
    <col min="6915" max="6915" width="40.42578125" style="49" customWidth="1"/>
    <col min="6916" max="6916" width="7.7109375" style="49" customWidth="1"/>
    <col min="6917" max="6917" width="20.7109375" style="49" customWidth="1"/>
    <col min="6918" max="6918" width="22" style="49" customWidth="1"/>
    <col min="6919" max="6919" width="8" style="49" customWidth="1"/>
    <col min="6920" max="7168" width="9.140625" style="49"/>
    <col min="7169" max="7169" width="20.7109375" style="49" customWidth="1"/>
    <col min="7170" max="7170" width="16.5703125" style="49" customWidth="1"/>
    <col min="7171" max="7171" width="40.42578125" style="49" customWidth="1"/>
    <col min="7172" max="7172" width="7.7109375" style="49" customWidth="1"/>
    <col min="7173" max="7173" width="20.7109375" style="49" customWidth="1"/>
    <col min="7174" max="7174" width="22" style="49" customWidth="1"/>
    <col min="7175" max="7175" width="8" style="49" customWidth="1"/>
    <col min="7176" max="7424" width="9.140625" style="49"/>
    <col min="7425" max="7425" width="20.7109375" style="49" customWidth="1"/>
    <col min="7426" max="7426" width="16.5703125" style="49" customWidth="1"/>
    <col min="7427" max="7427" width="40.42578125" style="49" customWidth="1"/>
    <col min="7428" max="7428" width="7.7109375" style="49" customWidth="1"/>
    <col min="7429" max="7429" width="20.7109375" style="49" customWidth="1"/>
    <col min="7430" max="7430" width="22" style="49" customWidth="1"/>
    <col min="7431" max="7431" width="8" style="49" customWidth="1"/>
    <col min="7432" max="7680" width="9.140625" style="49"/>
    <col min="7681" max="7681" width="20.7109375" style="49" customWidth="1"/>
    <col min="7682" max="7682" width="16.5703125" style="49" customWidth="1"/>
    <col min="7683" max="7683" width="40.42578125" style="49" customWidth="1"/>
    <col min="7684" max="7684" width="7.7109375" style="49" customWidth="1"/>
    <col min="7685" max="7685" width="20.7109375" style="49" customWidth="1"/>
    <col min="7686" max="7686" width="22" style="49" customWidth="1"/>
    <col min="7687" max="7687" width="8" style="49" customWidth="1"/>
    <col min="7688" max="7936" width="9.140625" style="49"/>
    <col min="7937" max="7937" width="20.7109375" style="49" customWidth="1"/>
    <col min="7938" max="7938" width="16.5703125" style="49" customWidth="1"/>
    <col min="7939" max="7939" width="40.42578125" style="49" customWidth="1"/>
    <col min="7940" max="7940" width="7.7109375" style="49" customWidth="1"/>
    <col min="7941" max="7941" width="20.7109375" style="49" customWidth="1"/>
    <col min="7942" max="7942" width="22" style="49" customWidth="1"/>
    <col min="7943" max="7943" width="8" style="49" customWidth="1"/>
    <col min="7944" max="8192" width="9.140625" style="49"/>
    <col min="8193" max="8193" width="20.7109375" style="49" customWidth="1"/>
    <col min="8194" max="8194" width="16.5703125" style="49" customWidth="1"/>
    <col min="8195" max="8195" width="40.42578125" style="49" customWidth="1"/>
    <col min="8196" max="8196" width="7.7109375" style="49" customWidth="1"/>
    <col min="8197" max="8197" width="20.7109375" style="49" customWidth="1"/>
    <col min="8198" max="8198" width="22" style="49" customWidth="1"/>
    <col min="8199" max="8199" width="8" style="49" customWidth="1"/>
    <col min="8200" max="8448" width="9.140625" style="49"/>
    <col min="8449" max="8449" width="20.7109375" style="49" customWidth="1"/>
    <col min="8450" max="8450" width="16.5703125" style="49" customWidth="1"/>
    <col min="8451" max="8451" width="40.42578125" style="49" customWidth="1"/>
    <col min="8452" max="8452" width="7.7109375" style="49" customWidth="1"/>
    <col min="8453" max="8453" width="20.7109375" style="49" customWidth="1"/>
    <col min="8454" max="8454" width="22" style="49" customWidth="1"/>
    <col min="8455" max="8455" width="8" style="49" customWidth="1"/>
    <col min="8456" max="8704" width="9.140625" style="49"/>
    <col min="8705" max="8705" width="20.7109375" style="49" customWidth="1"/>
    <col min="8706" max="8706" width="16.5703125" style="49" customWidth="1"/>
    <col min="8707" max="8707" width="40.42578125" style="49" customWidth="1"/>
    <col min="8708" max="8708" width="7.7109375" style="49" customWidth="1"/>
    <col min="8709" max="8709" width="20.7109375" style="49" customWidth="1"/>
    <col min="8710" max="8710" width="22" style="49" customWidth="1"/>
    <col min="8711" max="8711" width="8" style="49" customWidth="1"/>
    <col min="8712" max="8960" width="9.140625" style="49"/>
    <col min="8961" max="8961" width="20.7109375" style="49" customWidth="1"/>
    <col min="8962" max="8962" width="16.5703125" style="49" customWidth="1"/>
    <col min="8963" max="8963" width="40.42578125" style="49" customWidth="1"/>
    <col min="8964" max="8964" width="7.7109375" style="49" customWidth="1"/>
    <col min="8965" max="8965" width="20.7109375" style="49" customWidth="1"/>
    <col min="8966" max="8966" width="22" style="49" customWidth="1"/>
    <col min="8967" max="8967" width="8" style="49" customWidth="1"/>
    <col min="8968" max="9216" width="9.140625" style="49"/>
    <col min="9217" max="9217" width="20.7109375" style="49" customWidth="1"/>
    <col min="9218" max="9218" width="16.5703125" style="49" customWidth="1"/>
    <col min="9219" max="9219" width="40.42578125" style="49" customWidth="1"/>
    <col min="9220" max="9220" width="7.7109375" style="49" customWidth="1"/>
    <col min="9221" max="9221" width="20.7109375" style="49" customWidth="1"/>
    <col min="9222" max="9222" width="22" style="49" customWidth="1"/>
    <col min="9223" max="9223" width="8" style="49" customWidth="1"/>
    <col min="9224" max="9472" width="9.140625" style="49"/>
    <col min="9473" max="9473" width="20.7109375" style="49" customWidth="1"/>
    <col min="9474" max="9474" width="16.5703125" style="49" customWidth="1"/>
    <col min="9475" max="9475" width="40.42578125" style="49" customWidth="1"/>
    <col min="9476" max="9476" width="7.7109375" style="49" customWidth="1"/>
    <col min="9477" max="9477" width="20.7109375" style="49" customWidth="1"/>
    <col min="9478" max="9478" width="22" style="49" customWidth="1"/>
    <col min="9479" max="9479" width="8" style="49" customWidth="1"/>
    <col min="9480" max="9728" width="9.140625" style="49"/>
    <col min="9729" max="9729" width="20.7109375" style="49" customWidth="1"/>
    <col min="9730" max="9730" width="16.5703125" style="49" customWidth="1"/>
    <col min="9731" max="9731" width="40.42578125" style="49" customWidth="1"/>
    <col min="9732" max="9732" width="7.7109375" style="49" customWidth="1"/>
    <col min="9733" max="9733" width="20.7109375" style="49" customWidth="1"/>
    <col min="9734" max="9734" width="22" style="49" customWidth="1"/>
    <col min="9735" max="9735" width="8" style="49" customWidth="1"/>
    <col min="9736" max="9984" width="9.140625" style="49"/>
    <col min="9985" max="9985" width="20.7109375" style="49" customWidth="1"/>
    <col min="9986" max="9986" width="16.5703125" style="49" customWidth="1"/>
    <col min="9987" max="9987" width="40.42578125" style="49" customWidth="1"/>
    <col min="9988" max="9988" width="7.7109375" style="49" customWidth="1"/>
    <col min="9989" max="9989" width="20.7109375" style="49" customWidth="1"/>
    <col min="9990" max="9990" width="22" style="49" customWidth="1"/>
    <col min="9991" max="9991" width="8" style="49" customWidth="1"/>
    <col min="9992" max="10240" width="9.140625" style="49"/>
    <col min="10241" max="10241" width="20.7109375" style="49" customWidth="1"/>
    <col min="10242" max="10242" width="16.5703125" style="49" customWidth="1"/>
    <col min="10243" max="10243" width="40.42578125" style="49" customWidth="1"/>
    <col min="10244" max="10244" width="7.7109375" style="49" customWidth="1"/>
    <col min="10245" max="10245" width="20.7109375" style="49" customWidth="1"/>
    <col min="10246" max="10246" width="22" style="49" customWidth="1"/>
    <col min="10247" max="10247" width="8" style="49" customWidth="1"/>
    <col min="10248" max="10496" width="9.140625" style="49"/>
    <col min="10497" max="10497" width="20.7109375" style="49" customWidth="1"/>
    <col min="10498" max="10498" width="16.5703125" style="49" customWidth="1"/>
    <col min="10499" max="10499" width="40.42578125" style="49" customWidth="1"/>
    <col min="10500" max="10500" width="7.7109375" style="49" customWidth="1"/>
    <col min="10501" max="10501" width="20.7109375" style="49" customWidth="1"/>
    <col min="10502" max="10502" width="22" style="49" customWidth="1"/>
    <col min="10503" max="10503" width="8" style="49" customWidth="1"/>
    <col min="10504" max="10752" width="9.140625" style="49"/>
    <col min="10753" max="10753" width="20.7109375" style="49" customWidth="1"/>
    <col min="10754" max="10754" width="16.5703125" style="49" customWidth="1"/>
    <col min="10755" max="10755" width="40.42578125" style="49" customWidth="1"/>
    <col min="10756" max="10756" width="7.7109375" style="49" customWidth="1"/>
    <col min="10757" max="10757" width="20.7109375" style="49" customWidth="1"/>
    <col min="10758" max="10758" width="22" style="49" customWidth="1"/>
    <col min="10759" max="10759" width="8" style="49" customWidth="1"/>
    <col min="10760" max="11008" width="9.140625" style="49"/>
    <col min="11009" max="11009" width="20.7109375" style="49" customWidth="1"/>
    <col min="11010" max="11010" width="16.5703125" style="49" customWidth="1"/>
    <col min="11011" max="11011" width="40.42578125" style="49" customWidth="1"/>
    <col min="11012" max="11012" width="7.7109375" style="49" customWidth="1"/>
    <col min="11013" max="11013" width="20.7109375" style="49" customWidth="1"/>
    <col min="11014" max="11014" width="22" style="49" customWidth="1"/>
    <col min="11015" max="11015" width="8" style="49" customWidth="1"/>
    <col min="11016" max="11264" width="9.140625" style="49"/>
    <col min="11265" max="11265" width="20.7109375" style="49" customWidth="1"/>
    <col min="11266" max="11266" width="16.5703125" style="49" customWidth="1"/>
    <col min="11267" max="11267" width="40.42578125" style="49" customWidth="1"/>
    <col min="11268" max="11268" width="7.7109375" style="49" customWidth="1"/>
    <col min="11269" max="11269" width="20.7109375" style="49" customWidth="1"/>
    <col min="11270" max="11270" width="22" style="49" customWidth="1"/>
    <col min="11271" max="11271" width="8" style="49" customWidth="1"/>
    <col min="11272" max="11520" width="9.140625" style="49"/>
    <col min="11521" max="11521" width="20.7109375" style="49" customWidth="1"/>
    <col min="11522" max="11522" width="16.5703125" style="49" customWidth="1"/>
    <col min="11523" max="11523" width="40.42578125" style="49" customWidth="1"/>
    <col min="11524" max="11524" width="7.7109375" style="49" customWidth="1"/>
    <col min="11525" max="11525" width="20.7109375" style="49" customWidth="1"/>
    <col min="11526" max="11526" width="22" style="49" customWidth="1"/>
    <col min="11527" max="11527" width="8" style="49" customWidth="1"/>
    <col min="11528" max="11776" width="9.140625" style="49"/>
    <col min="11777" max="11777" width="20.7109375" style="49" customWidth="1"/>
    <col min="11778" max="11778" width="16.5703125" style="49" customWidth="1"/>
    <col min="11779" max="11779" width="40.42578125" style="49" customWidth="1"/>
    <col min="11780" max="11780" width="7.7109375" style="49" customWidth="1"/>
    <col min="11781" max="11781" width="20.7109375" style="49" customWidth="1"/>
    <col min="11782" max="11782" width="22" style="49" customWidth="1"/>
    <col min="11783" max="11783" width="8" style="49" customWidth="1"/>
    <col min="11784" max="12032" width="9.140625" style="49"/>
    <col min="12033" max="12033" width="20.7109375" style="49" customWidth="1"/>
    <col min="12034" max="12034" width="16.5703125" style="49" customWidth="1"/>
    <col min="12035" max="12035" width="40.42578125" style="49" customWidth="1"/>
    <col min="12036" max="12036" width="7.7109375" style="49" customWidth="1"/>
    <col min="12037" max="12037" width="20.7109375" style="49" customWidth="1"/>
    <col min="12038" max="12038" width="22" style="49" customWidth="1"/>
    <col min="12039" max="12039" width="8" style="49" customWidth="1"/>
    <col min="12040" max="12288" width="9.140625" style="49"/>
    <col min="12289" max="12289" width="20.7109375" style="49" customWidth="1"/>
    <col min="12290" max="12290" width="16.5703125" style="49" customWidth="1"/>
    <col min="12291" max="12291" width="40.42578125" style="49" customWidth="1"/>
    <col min="12292" max="12292" width="7.7109375" style="49" customWidth="1"/>
    <col min="12293" max="12293" width="20.7109375" style="49" customWidth="1"/>
    <col min="12294" max="12294" width="22" style="49" customWidth="1"/>
    <col min="12295" max="12295" width="8" style="49" customWidth="1"/>
    <col min="12296" max="12544" width="9.140625" style="49"/>
    <col min="12545" max="12545" width="20.7109375" style="49" customWidth="1"/>
    <col min="12546" max="12546" width="16.5703125" style="49" customWidth="1"/>
    <col min="12547" max="12547" width="40.42578125" style="49" customWidth="1"/>
    <col min="12548" max="12548" width="7.7109375" style="49" customWidth="1"/>
    <col min="12549" max="12549" width="20.7109375" style="49" customWidth="1"/>
    <col min="12550" max="12550" width="22" style="49" customWidth="1"/>
    <col min="12551" max="12551" width="8" style="49" customWidth="1"/>
    <col min="12552" max="12800" width="9.140625" style="49"/>
    <col min="12801" max="12801" width="20.7109375" style="49" customWidth="1"/>
    <col min="12802" max="12802" width="16.5703125" style="49" customWidth="1"/>
    <col min="12803" max="12803" width="40.42578125" style="49" customWidth="1"/>
    <col min="12804" max="12804" width="7.7109375" style="49" customWidth="1"/>
    <col min="12805" max="12805" width="20.7109375" style="49" customWidth="1"/>
    <col min="12806" max="12806" width="22" style="49" customWidth="1"/>
    <col min="12807" max="12807" width="8" style="49" customWidth="1"/>
    <col min="12808" max="13056" width="9.140625" style="49"/>
    <col min="13057" max="13057" width="20.7109375" style="49" customWidth="1"/>
    <col min="13058" max="13058" width="16.5703125" style="49" customWidth="1"/>
    <col min="13059" max="13059" width="40.42578125" style="49" customWidth="1"/>
    <col min="13060" max="13060" width="7.7109375" style="49" customWidth="1"/>
    <col min="13061" max="13061" width="20.7109375" style="49" customWidth="1"/>
    <col min="13062" max="13062" width="22" style="49" customWidth="1"/>
    <col min="13063" max="13063" width="8" style="49" customWidth="1"/>
    <col min="13064" max="13312" width="9.140625" style="49"/>
    <col min="13313" max="13313" width="20.7109375" style="49" customWidth="1"/>
    <col min="13314" max="13314" width="16.5703125" style="49" customWidth="1"/>
    <col min="13315" max="13315" width="40.42578125" style="49" customWidth="1"/>
    <col min="13316" max="13316" width="7.7109375" style="49" customWidth="1"/>
    <col min="13317" max="13317" width="20.7109375" style="49" customWidth="1"/>
    <col min="13318" max="13318" width="22" style="49" customWidth="1"/>
    <col min="13319" max="13319" width="8" style="49" customWidth="1"/>
    <col min="13320" max="13568" width="9.140625" style="49"/>
    <col min="13569" max="13569" width="20.7109375" style="49" customWidth="1"/>
    <col min="13570" max="13570" width="16.5703125" style="49" customWidth="1"/>
    <col min="13571" max="13571" width="40.42578125" style="49" customWidth="1"/>
    <col min="13572" max="13572" width="7.7109375" style="49" customWidth="1"/>
    <col min="13573" max="13573" width="20.7109375" style="49" customWidth="1"/>
    <col min="13574" max="13574" width="22" style="49" customWidth="1"/>
    <col min="13575" max="13575" width="8" style="49" customWidth="1"/>
    <col min="13576" max="13824" width="9.140625" style="49"/>
    <col min="13825" max="13825" width="20.7109375" style="49" customWidth="1"/>
    <col min="13826" max="13826" width="16.5703125" style="49" customWidth="1"/>
    <col min="13827" max="13827" width="40.42578125" style="49" customWidth="1"/>
    <col min="13828" max="13828" width="7.7109375" style="49" customWidth="1"/>
    <col min="13829" max="13829" width="20.7109375" style="49" customWidth="1"/>
    <col min="13830" max="13830" width="22" style="49" customWidth="1"/>
    <col min="13831" max="13831" width="8" style="49" customWidth="1"/>
    <col min="13832" max="14080" width="9.140625" style="49"/>
    <col min="14081" max="14081" width="20.7109375" style="49" customWidth="1"/>
    <col min="14082" max="14082" width="16.5703125" style="49" customWidth="1"/>
    <col min="14083" max="14083" width="40.42578125" style="49" customWidth="1"/>
    <col min="14084" max="14084" width="7.7109375" style="49" customWidth="1"/>
    <col min="14085" max="14085" width="20.7109375" style="49" customWidth="1"/>
    <col min="14086" max="14086" width="22" style="49" customWidth="1"/>
    <col min="14087" max="14087" width="8" style="49" customWidth="1"/>
    <col min="14088" max="14336" width="9.140625" style="49"/>
    <col min="14337" max="14337" width="20.7109375" style="49" customWidth="1"/>
    <col min="14338" max="14338" width="16.5703125" style="49" customWidth="1"/>
    <col min="14339" max="14339" width="40.42578125" style="49" customWidth="1"/>
    <col min="14340" max="14340" width="7.7109375" style="49" customWidth="1"/>
    <col min="14341" max="14341" width="20.7109375" style="49" customWidth="1"/>
    <col min="14342" max="14342" width="22" style="49" customWidth="1"/>
    <col min="14343" max="14343" width="8" style="49" customWidth="1"/>
    <col min="14344" max="14592" width="9.140625" style="49"/>
    <col min="14593" max="14593" width="20.7109375" style="49" customWidth="1"/>
    <col min="14594" max="14594" width="16.5703125" style="49" customWidth="1"/>
    <col min="14595" max="14595" width="40.42578125" style="49" customWidth="1"/>
    <col min="14596" max="14596" width="7.7109375" style="49" customWidth="1"/>
    <col min="14597" max="14597" width="20.7109375" style="49" customWidth="1"/>
    <col min="14598" max="14598" width="22" style="49" customWidth="1"/>
    <col min="14599" max="14599" width="8" style="49" customWidth="1"/>
    <col min="14600" max="14848" width="9.140625" style="49"/>
    <col min="14849" max="14849" width="20.7109375" style="49" customWidth="1"/>
    <col min="14850" max="14850" width="16.5703125" style="49" customWidth="1"/>
    <col min="14851" max="14851" width="40.42578125" style="49" customWidth="1"/>
    <col min="14852" max="14852" width="7.7109375" style="49" customWidth="1"/>
    <col min="14853" max="14853" width="20.7109375" style="49" customWidth="1"/>
    <col min="14854" max="14854" width="22" style="49" customWidth="1"/>
    <col min="14855" max="14855" width="8" style="49" customWidth="1"/>
    <col min="14856" max="15104" width="9.140625" style="49"/>
    <col min="15105" max="15105" width="20.7109375" style="49" customWidth="1"/>
    <col min="15106" max="15106" width="16.5703125" style="49" customWidth="1"/>
    <col min="15107" max="15107" width="40.42578125" style="49" customWidth="1"/>
    <col min="15108" max="15108" width="7.7109375" style="49" customWidth="1"/>
    <col min="15109" max="15109" width="20.7109375" style="49" customWidth="1"/>
    <col min="15110" max="15110" width="22" style="49" customWidth="1"/>
    <col min="15111" max="15111" width="8" style="49" customWidth="1"/>
    <col min="15112" max="15360" width="9.140625" style="49"/>
    <col min="15361" max="15361" width="20.7109375" style="49" customWidth="1"/>
    <col min="15362" max="15362" width="16.5703125" style="49" customWidth="1"/>
    <col min="15363" max="15363" width="40.42578125" style="49" customWidth="1"/>
    <col min="15364" max="15364" width="7.7109375" style="49" customWidth="1"/>
    <col min="15365" max="15365" width="20.7109375" style="49" customWidth="1"/>
    <col min="15366" max="15366" width="22" style="49" customWidth="1"/>
    <col min="15367" max="15367" width="8" style="49" customWidth="1"/>
    <col min="15368" max="15616" width="9.140625" style="49"/>
    <col min="15617" max="15617" width="20.7109375" style="49" customWidth="1"/>
    <col min="15618" max="15618" width="16.5703125" style="49" customWidth="1"/>
    <col min="15619" max="15619" width="40.42578125" style="49" customWidth="1"/>
    <col min="15620" max="15620" width="7.7109375" style="49" customWidth="1"/>
    <col min="15621" max="15621" width="20.7109375" style="49" customWidth="1"/>
    <col min="15622" max="15622" width="22" style="49" customWidth="1"/>
    <col min="15623" max="15623" width="8" style="49" customWidth="1"/>
    <col min="15624" max="15872" width="9.140625" style="49"/>
    <col min="15873" max="15873" width="20.7109375" style="49" customWidth="1"/>
    <col min="15874" max="15874" width="16.5703125" style="49" customWidth="1"/>
    <col min="15875" max="15875" width="40.42578125" style="49" customWidth="1"/>
    <col min="15876" max="15876" width="7.7109375" style="49" customWidth="1"/>
    <col min="15877" max="15877" width="20.7109375" style="49" customWidth="1"/>
    <col min="15878" max="15878" width="22" style="49" customWidth="1"/>
    <col min="15879" max="15879" width="8" style="49" customWidth="1"/>
    <col min="15880" max="16128" width="9.140625" style="49"/>
    <col min="16129" max="16129" width="20.7109375" style="49" customWidth="1"/>
    <col min="16130" max="16130" width="16.5703125" style="49" customWidth="1"/>
    <col min="16131" max="16131" width="40.42578125" style="49" customWidth="1"/>
    <col min="16132" max="16132" width="7.7109375" style="49" customWidth="1"/>
    <col min="16133" max="16133" width="20.7109375" style="49" customWidth="1"/>
    <col min="16134" max="16134" width="22" style="49" customWidth="1"/>
    <col min="16135" max="16135" width="8" style="49" customWidth="1"/>
    <col min="16136" max="16384" width="9.140625" style="49"/>
  </cols>
  <sheetData>
    <row r="1" spans="1:19" s="36" customFormat="1" ht="21" x14ac:dyDescent="0.35">
      <c r="A1" s="235" t="s">
        <v>174</v>
      </c>
      <c r="B1" s="235"/>
      <c r="C1" s="235"/>
      <c r="D1" s="235"/>
      <c r="E1" s="235"/>
      <c r="G1" s="235" t="s">
        <v>175</v>
      </c>
      <c r="H1" s="235"/>
      <c r="I1" s="235"/>
      <c r="J1" s="235"/>
      <c r="K1" s="235"/>
      <c r="L1" s="235"/>
    </row>
    <row r="2" spans="1:19" customFormat="1" ht="16.5" thickBot="1" x14ac:dyDescent="0.3">
      <c r="A2" s="44"/>
      <c r="B2" s="44"/>
      <c r="C2" s="44"/>
      <c r="D2" s="44"/>
      <c r="G2" s="38"/>
      <c r="H2" s="44"/>
      <c r="I2" s="44"/>
      <c r="J2" s="44"/>
      <c r="K2" s="44"/>
    </row>
    <row r="3" spans="1:19" ht="15" x14ac:dyDescent="0.25">
      <c r="A3" s="45" t="s">
        <v>101</v>
      </c>
      <c r="B3" s="45" t="s">
        <v>102</v>
      </c>
      <c r="C3" s="45"/>
      <c r="D3" s="45"/>
      <c r="E3" s="46"/>
      <c r="F3" s="47"/>
      <c r="G3" s="48" t="s">
        <v>103</v>
      </c>
      <c r="H3" s="45" t="s">
        <v>101</v>
      </c>
      <c r="I3" s="45"/>
      <c r="J3" s="45"/>
      <c r="K3" s="45"/>
      <c r="L3" s="46"/>
      <c r="M3" s="172" t="s">
        <v>250</v>
      </c>
      <c r="N3" s="47"/>
      <c r="O3" s="47"/>
      <c r="P3" s="47"/>
    </row>
    <row r="4" spans="1:19" ht="15.75" thickBot="1" x14ac:dyDescent="0.3">
      <c r="A4" s="50" t="s">
        <v>104</v>
      </c>
      <c r="B4" s="50" t="s">
        <v>105</v>
      </c>
      <c r="C4" s="50"/>
      <c r="D4" s="50" t="s">
        <v>106</v>
      </c>
      <c r="E4" s="51" t="s">
        <v>107</v>
      </c>
      <c r="F4" s="47"/>
      <c r="G4" s="52" t="s">
        <v>108</v>
      </c>
      <c r="H4" s="50" t="s">
        <v>108</v>
      </c>
      <c r="I4" s="50" t="s">
        <v>102</v>
      </c>
      <c r="J4" s="50"/>
      <c r="K4" s="50" t="s">
        <v>106</v>
      </c>
      <c r="L4" s="51" t="s">
        <v>107</v>
      </c>
      <c r="M4" s="173" t="s">
        <v>251</v>
      </c>
      <c r="N4" s="47"/>
      <c r="O4" s="47"/>
      <c r="P4" s="47"/>
    </row>
    <row r="5" spans="1:19" ht="15.75" x14ac:dyDescent="0.25">
      <c r="A5" s="99" t="s">
        <v>109</v>
      </c>
      <c r="B5" s="53"/>
      <c r="C5" s="53"/>
      <c r="D5" s="53"/>
      <c r="E5" s="53"/>
      <c r="F5" s="47"/>
      <c r="G5" s="99" t="s">
        <v>109</v>
      </c>
      <c r="H5" s="53"/>
      <c r="I5" s="53"/>
      <c r="J5" s="53"/>
      <c r="K5" s="53"/>
      <c r="L5" s="53"/>
      <c r="M5" s="47"/>
      <c r="N5" s="47"/>
      <c r="O5" s="47"/>
      <c r="P5" s="47"/>
    </row>
    <row r="6" spans="1:19" s="111" customFormat="1" ht="15.75" x14ac:dyDescent="0.25">
      <c r="A6" s="71" t="s">
        <v>240</v>
      </c>
      <c r="B6" s="106"/>
      <c r="C6" s="107"/>
      <c r="D6" s="108"/>
      <c r="E6" s="108"/>
      <c r="F6" s="109"/>
      <c r="G6" s="71" t="s">
        <v>239</v>
      </c>
      <c r="H6" s="110"/>
      <c r="I6" s="106"/>
      <c r="J6" s="107"/>
      <c r="K6" s="108"/>
      <c r="L6" s="108"/>
      <c r="M6" s="109"/>
      <c r="N6" s="109"/>
      <c r="O6" s="109"/>
      <c r="P6" s="109"/>
    </row>
    <row r="7" spans="1:19" s="111" customFormat="1" ht="15" x14ac:dyDescent="0.25">
      <c r="A7" s="114" t="s">
        <v>11</v>
      </c>
      <c r="B7" s="112" t="s">
        <v>170</v>
      </c>
      <c r="C7" s="113"/>
      <c r="D7" s="81" t="s">
        <v>110</v>
      </c>
      <c r="E7" s="82"/>
      <c r="F7" s="109"/>
      <c r="G7" s="87">
        <v>1000</v>
      </c>
      <c r="H7" s="87">
        <v>127500</v>
      </c>
      <c r="I7" s="121" t="s">
        <v>118</v>
      </c>
      <c r="J7" s="113"/>
      <c r="K7" s="81">
        <v>35097.550000000003</v>
      </c>
      <c r="L7" s="82"/>
      <c r="M7" s="109" t="s">
        <v>272</v>
      </c>
      <c r="N7" s="109"/>
      <c r="O7" s="109"/>
      <c r="P7" s="109"/>
    </row>
    <row r="8" spans="1:19" s="111" customFormat="1" ht="15" x14ac:dyDescent="0.25">
      <c r="A8" s="114" t="s">
        <v>177</v>
      </c>
      <c r="B8" s="114" t="s">
        <v>168</v>
      </c>
      <c r="C8" s="115"/>
      <c r="D8" s="83"/>
      <c r="E8" s="84" t="s">
        <v>110</v>
      </c>
      <c r="F8" s="109"/>
      <c r="G8" s="87">
        <v>1000</v>
      </c>
      <c r="H8" s="86" t="s">
        <v>176</v>
      </c>
      <c r="I8" s="122" t="s">
        <v>177</v>
      </c>
      <c r="J8" s="115"/>
      <c r="K8" s="83"/>
      <c r="L8" s="84">
        <v>23000</v>
      </c>
      <c r="M8" s="109"/>
      <c r="N8" s="109"/>
      <c r="O8" s="109"/>
      <c r="P8" s="109"/>
    </row>
    <row r="9" spans="1:19" customFormat="1" ht="15" x14ac:dyDescent="0.25">
      <c r="A9" s="73" t="s">
        <v>215</v>
      </c>
      <c r="B9" s="114" t="s">
        <v>168</v>
      </c>
      <c r="C9" s="64"/>
      <c r="D9" s="81" t="s">
        <v>110</v>
      </c>
      <c r="E9" s="61"/>
      <c r="G9" s="87">
        <v>1000</v>
      </c>
      <c r="H9" s="87">
        <v>225000</v>
      </c>
      <c r="I9" s="122" t="s">
        <v>202</v>
      </c>
      <c r="J9" s="115"/>
      <c r="K9" s="81">
        <v>6000</v>
      </c>
      <c r="L9" s="82"/>
      <c r="M9" s="10"/>
      <c r="N9" s="10"/>
      <c r="O9" s="10"/>
      <c r="P9" s="10"/>
      <c r="Q9" s="10"/>
      <c r="R9" s="10"/>
      <c r="S9" s="10"/>
    </row>
    <row r="10" spans="1:19" customFormat="1" ht="15" x14ac:dyDescent="0.25">
      <c r="A10" s="122" t="s">
        <v>203</v>
      </c>
      <c r="B10" s="112" t="s">
        <v>170</v>
      </c>
      <c r="C10" s="64"/>
      <c r="D10" s="60"/>
      <c r="E10" s="61" t="s">
        <v>110</v>
      </c>
      <c r="G10" s="87">
        <v>1000</v>
      </c>
      <c r="H10" s="87">
        <v>225000</v>
      </c>
      <c r="I10" s="122" t="s">
        <v>203</v>
      </c>
      <c r="J10" s="115"/>
      <c r="K10" s="156"/>
      <c r="L10" s="82">
        <v>35097.550000000003</v>
      </c>
    </row>
    <row r="11" spans="1:19" customFormat="1" ht="15" x14ac:dyDescent="0.25">
      <c r="A11" s="121" t="s">
        <v>162</v>
      </c>
      <c r="B11" s="112" t="s">
        <v>169</v>
      </c>
      <c r="C11" s="113"/>
      <c r="D11" s="81" t="s">
        <v>110</v>
      </c>
      <c r="E11" s="82"/>
      <c r="F11" s="10"/>
      <c r="G11" s="87">
        <v>1000</v>
      </c>
      <c r="H11" s="87">
        <v>271500</v>
      </c>
      <c r="I11" s="121" t="s">
        <v>260</v>
      </c>
      <c r="J11" s="113"/>
      <c r="K11" s="81">
        <v>17000</v>
      </c>
      <c r="L11" s="139"/>
      <c r="M11" s="10"/>
      <c r="N11" s="10"/>
      <c r="O11" s="10"/>
      <c r="P11" s="10"/>
      <c r="Q11" s="10"/>
      <c r="R11" s="10"/>
    </row>
    <row r="12" spans="1:19" ht="15.75" x14ac:dyDescent="0.25">
      <c r="A12" s="99"/>
      <c r="B12" s="53"/>
      <c r="C12" s="53"/>
      <c r="D12" s="53"/>
      <c r="E12" s="53"/>
      <c r="F12" s="47"/>
      <c r="G12" s="124"/>
      <c r="H12" s="117"/>
      <c r="I12" s="53"/>
      <c r="J12" s="53"/>
      <c r="K12" s="53"/>
      <c r="L12" s="53"/>
      <c r="M12" s="47"/>
      <c r="N12" s="109"/>
      <c r="O12" s="109"/>
      <c r="P12" s="109"/>
      <c r="Q12" s="111"/>
      <c r="R12" s="111"/>
    </row>
    <row r="13" spans="1:19" ht="15.75" x14ac:dyDescent="0.25">
      <c r="A13" s="71" t="s">
        <v>242</v>
      </c>
      <c r="B13" s="54"/>
      <c r="C13" s="55"/>
      <c r="D13" s="56"/>
      <c r="E13" s="56"/>
      <c r="F13" s="47"/>
      <c r="G13" s="71" t="s">
        <v>243</v>
      </c>
      <c r="H13" s="57"/>
      <c r="I13" s="54"/>
      <c r="J13" s="55"/>
      <c r="K13" s="56"/>
      <c r="L13" s="56"/>
      <c r="M13" s="47"/>
      <c r="N13" s="109"/>
      <c r="O13" s="109"/>
      <c r="P13" s="109"/>
      <c r="Q13" s="111"/>
      <c r="R13" s="111"/>
    </row>
    <row r="14" spans="1:19" s="111" customFormat="1" ht="15" x14ac:dyDescent="0.25">
      <c r="A14" s="121" t="s">
        <v>124</v>
      </c>
      <c r="B14" s="112" t="s">
        <v>238</v>
      </c>
      <c r="C14" s="113"/>
      <c r="D14" s="81" t="s">
        <v>110</v>
      </c>
      <c r="E14" s="82"/>
      <c r="F14" s="109"/>
      <c r="G14" s="87">
        <v>9000</v>
      </c>
      <c r="H14" s="87">
        <v>186000</v>
      </c>
      <c r="I14" s="121" t="s">
        <v>259</v>
      </c>
      <c r="J14" s="113"/>
      <c r="K14" s="81">
        <v>17000</v>
      </c>
      <c r="L14" s="82"/>
      <c r="M14" s="109" t="s">
        <v>272</v>
      </c>
    </row>
    <row r="15" spans="1:19" s="111" customFormat="1" ht="15" x14ac:dyDescent="0.25">
      <c r="A15" s="114" t="s">
        <v>134</v>
      </c>
      <c r="B15" s="112" t="s">
        <v>238</v>
      </c>
      <c r="C15" s="115"/>
      <c r="D15" s="83"/>
      <c r="E15" s="84" t="s">
        <v>110</v>
      </c>
      <c r="F15" s="109"/>
      <c r="G15" s="87">
        <v>9000</v>
      </c>
      <c r="H15" s="87">
        <v>280000</v>
      </c>
      <c r="I15" s="121" t="s">
        <v>134</v>
      </c>
      <c r="J15" s="115"/>
      <c r="K15" s="83"/>
      <c r="L15" s="81">
        <v>17000</v>
      </c>
      <c r="M15" s="109"/>
      <c r="N15" s="109"/>
      <c r="O15" s="109"/>
      <c r="P15" s="109"/>
    </row>
    <row r="16" spans="1:19" s="111" customFormat="1" ht="15" x14ac:dyDescent="0.25">
      <c r="A16" s="118"/>
      <c r="B16" s="109"/>
      <c r="C16" s="119"/>
      <c r="D16" s="85"/>
      <c r="E16" s="85"/>
      <c r="F16" s="109"/>
      <c r="G16" s="118"/>
      <c r="H16" s="118"/>
      <c r="I16" s="109"/>
      <c r="J16" s="119"/>
      <c r="K16" s="85"/>
      <c r="L16" s="85"/>
      <c r="M16" s="109"/>
      <c r="N16" s="109"/>
      <c r="O16" s="109"/>
      <c r="P16" s="109"/>
    </row>
    <row r="17" spans="1:16" s="38" customFormat="1" ht="15.75" x14ac:dyDescent="0.25">
      <c r="A17" s="71" t="s">
        <v>229</v>
      </c>
      <c r="B17"/>
      <c r="C17"/>
      <c r="D17" s="101"/>
      <c r="E17" s="71"/>
      <c r="G17" s="71" t="s">
        <v>152</v>
      </c>
      <c r="H17" s="39"/>
      <c r="I17" s="39"/>
      <c r="M17" s="147"/>
      <c r="N17" s="147"/>
    </row>
    <row r="18" spans="1:16" customFormat="1" ht="15" x14ac:dyDescent="0.25">
      <c r="A18" s="74" t="s">
        <v>18</v>
      </c>
      <c r="B18" s="74" t="s">
        <v>151</v>
      </c>
      <c r="C18" s="64"/>
      <c r="D18" s="81" t="s">
        <v>110</v>
      </c>
      <c r="E18" s="82"/>
      <c r="G18" s="62">
        <v>1000</v>
      </c>
      <c r="H18" s="75">
        <v>101000</v>
      </c>
      <c r="I18" s="74" t="s">
        <v>18</v>
      </c>
      <c r="J18" s="64"/>
      <c r="K18" s="76">
        <v>1000</v>
      </c>
      <c r="L18" s="77"/>
      <c r="M18" s="10" t="s">
        <v>247</v>
      </c>
      <c r="N18" s="10"/>
    </row>
    <row r="19" spans="1:16" customFormat="1" ht="15" x14ac:dyDescent="0.25">
      <c r="A19" s="73" t="s">
        <v>153</v>
      </c>
      <c r="B19" s="74" t="s">
        <v>151</v>
      </c>
      <c r="C19" s="64"/>
      <c r="D19" s="83"/>
      <c r="E19" s="84" t="s">
        <v>110</v>
      </c>
      <c r="G19" s="62">
        <v>1000</v>
      </c>
      <c r="H19" s="134">
        <v>127500</v>
      </c>
      <c r="I19" s="121" t="s">
        <v>118</v>
      </c>
      <c r="J19" s="64"/>
      <c r="K19" s="76"/>
      <c r="L19" s="77">
        <v>1000</v>
      </c>
      <c r="M19" s="10"/>
      <c r="N19" s="10"/>
    </row>
    <row r="20" spans="1:16" customFormat="1" ht="15" x14ac:dyDescent="0.25">
      <c r="D20" s="158"/>
      <c r="H20" s="37"/>
      <c r="I20" s="40"/>
      <c r="M20" s="10"/>
      <c r="N20" s="10"/>
    </row>
    <row r="21" spans="1:16" ht="15.75" x14ac:dyDescent="0.25">
      <c r="A21" s="71" t="s">
        <v>223</v>
      </c>
      <c r="B21" s="54"/>
      <c r="C21" s="55"/>
      <c r="D21" s="56"/>
      <c r="E21" s="56"/>
      <c r="F21" s="47"/>
      <c r="G21" s="71" t="s">
        <v>125</v>
      </c>
      <c r="H21" s="57"/>
      <c r="I21" s="54"/>
      <c r="J21" s="55"/>
      <c r="K21" s="56"/>
      <c r="L21" s="56"/>
      <c r="M21" s="109"/>
      <c r="N21" s="109"/>
      <c r="O21" s="47"/>
      <c r="P21" s="47"/>
    </row>
    <row r="22" spans="1:16" ht="15" x14ac:dyDescent="0.25">
      <c r="A22" s="58" t="s">
        <v>18</v>
      </c>
      <c r="B22" s="58" t="s">
        <v>120</v>
      </c>
      <c r="C22" s="59"/>
      <c r="D22" s="60" t="s">
        <v>110</v>
      </c>
      <c r="E22" s="61"/>
      <c r="F22" s="47"/>
      <c r="G22" s="62">
        <v>1000</v>
      </c>
      <c r="H22" s="62">
        <v>101000</v>
      </c>
      <c r="I22" s="58" t="s">
        <v>18</v>
      </c>
      <c r="J22" s="59"/>
      <c r="K22" s="60">
        <v>1000</v>
      </c>
      <c r="L22" s="61"/>
      <c r="M22" s="10" t="s">
        <v>247</v>
      </c>
      <c r="N22" s="109"/>
      <c r="O22" s="47"/>
      <c r="P22" s="47"/>
    </row>
    <row r="23" spans="1:16" ht="15" x14ac:dyDescent="0.25">
      <c r="A23" s="63" t="s">
        <v>145</v>
      </c>
      <c r="B23" s="63" t="s">
        <v>155</v>
      </c>
      <c r="C23" s="64"/>
      <c r="D23" s="65"/>
      <c r="E23" s="66" t="s">
        <v>110</v>
      </c>
      <c r="F23" s="47"/>
      <c r="G23" s="62">
        <v>1000</v>
      </c>
      <c r="H23" s="86">
        <v>371500</v>
      </c>
      <c r="I23" s="63" t="s">
        <v>133</v>
      </c>
      <c r="J23" s="64"/>
      <c r="K23" s="65"/>
      <c r="L23" s="66">
        <v>49.73</v>
      </c>
      <c r="M23" s="10"/>
      <c r="N23" s="10"/>
      <c r="O23" s="47"/>
      <c r="P23" s="47"/>
    </row>
    <row r="24" spans="1:16" ht="15" x14ac:dyDescent="0.25">
      <c r="A24" s="63" t="s">
        <v>11</v>
      </c>
      <c r="B24" s="63" t="s">
        <v>154</v>
      </c>
      <c r="C24" s="64"/>
      <c r="D24" s="65"/>
      <c r="E24" s="66" t="s">
        <v>110</v>
      </c>
      <c r="F24" s="47"/>
      <c r="G24" s="62">
        <v>1000</v>
      </c>
      <c r="H24" s="86">
        <v>127500</v>
      </c>
      <c r="I24" s="121" t="s">
        <v>118</v>
      </c>
      <c r="J24" s="64"/>
      <c r="K24" s="65"/>
      <c r="L24" s="66">
        <v>950.27</v>
      </c>
      <c r="M24" s="10"/>
      <c r="N24" s="10"/>
      <c r="O24" s="47"/>
      <c r="P24" s="47"/>
    </row>
    <row r="25" spans="1:16" ht="15.75" customHeight="1" x14ac:dyDescent="0.25">
      <c r="A25" s="68"/>
      <c r="B25" s="47"/>
      <c r="C25" s="69"/>
      <c r="D25" s="70"/>
      <c r="E25" s="70"/>
      <c r="F25" s="47"/>
      <c r="G25" s="68"/>
      <c r="H25" s="68"/>
      <c r="I25" s="47"/>
      <c r="J25" s="69"/>
      <c r="K25" s="70"/>
      <c r="L25" s="70"/>
      <c r="O25" s="47"/>
      <c r="P25" s="47"/>
    </row>
    <row r="26" spans="1:16" ht="15.75" x14ac:dyDescent="0.25">
      <c r="A26" s="71" t="s">
        <v>232</v>
      </c>
      <c r="B26" s="54"/>
      <c r="C26" s="55"/>
      <c r="D26" s="56"/>
      <c r="E26" s="56"/>
      <c r="F26" s="47"/>
      <c r="G26" s="71" t="s">
        <v>234</v>
      </c>
      <c r="H26" s="57"/>
      <c r="I26" s="54"/>
      <c r="J26" s="55"/>
      <c r="K26" s="56"/>
      <c r="L26" s="56"/>
      <c r="M26" s="47"/>
      <c r="N26" s="47"/>
      <c r="O26" s="47"/>
      <c r="P26" s="47"/>
    </row>
    <row r="27" spans="1:16" ht="15" x14ac:dyDescent="0.25">
      <c r="A27" s="74" t="s">
        <v>126</v>
      </c>
      <c r="B27" s="58" t="s">
        <v>86</v>
      </c>
      <c r="C27" s="59"/>
      <c r="D27" s="60" t="s">
        <v>110</v>
      </c>
      <c r="E27" s="79"/>
      <c r="F27" s="47"/>
      <c r="G27" s="62">
        <v>1000</v>
      </c>
      <c r="H27" s="62">
        <v>225000</v>
      </c>
      <c r="I27" s="74" t="s">
        <v>119</v>
      </c>
      <c r="J27" s="59"/>
      <c r="K27" s="60">
        <v>974.93</v>
      </c>
      <c r="L27" s="79"/>
      <c r="M27" s="47" t="s">
        <v>258</v>
      </c>
      <c r="N27" s="47"/>
      <c r="O27" s="47"/>
      <c r="P27" s="47"/>
    </row>
    <row r="28" spans="1:16" ht="15" x14ac:dyDescent="0.25">
      <c r="A28" s="74" t="s">
        <v>121</v>
      </c>
      <c r="B28" s="58" t="s">
        <v>86</v>
      </c>
      <c r="C28" s="64"/>
      <c r="D28" s="80"/>
      <c r="E28" s="60" t="s">
        <v>110</v>
      </c>
      <c r="F28" s="47"/>
      <c r="G28" s="62">
        <v>1000</v>
      </c>
      <c r="H28" s="67">
        <v>361500</v>
      </c>
      <c r="I28" s="74" t="s">
        <v>122</v>
      </c>
      <c r="J28" s="64"/>
      <c r="K28" s="80"/>
      <c r="L28" s="60">
        <v>941.93</v>
      </c>
      <c r="M28" s="47"/>
      <c r="N28" s="47"/>
      <c r="O28" s="47"/>
      <c r="P28" s="47"/>
    </row>
    <row r="29" spans="1:16" ht="15" x14ac:dyDescent="0.25">
      <c r="A29" s="68"/>
      <c r="B29" s="47"/>
      <c r="C29" s="69"/>
      <c r="D29" s="85"/>
      <c r="E29" s="85"/>
      <c r="F29" s="47"/>
      <c r="G29" s="68"/>
      <c r="H29" s="68"/>
      <c r="I29" s="47"/>
      <c r="J29" s="69"/>
      <c r="K29" s="85"/>
      <c r="L29" s="85"/>
      <c r="M29" s="47"/>
      <c r="N29" s="47"/>
      <c r="O29" s="47"/>
      <c r="P29" s="47"/>
    </row>
    <row r="30" spans="1:16" ht="15.75" x14ac:dyDescent="0.25">
      <c r="A30" s="126" t="s">
        <v>241</v>
      </c>
      <c r="B30" s="54"/>
      <c r="C30" s="55"/>
      <c r="D30" s="56"/>
      <c r="E30" s="56"/>
      <c r="F30" s="47"/>
      <c r="G30" s="126" t="s">
        <v>244</v>
      </c>
      <c r="H30" s="57"/>
      <c r="I30" s="54"/>
      <c r="J30" s="55"/>
      <c r="K30" s="56"/>
      <c r="L30" s="56"/>
      <c r="M30" s="47"/>
      <c r="N30" s="47"/>
      <c r="O30" s="47"/>
      <c r="P30" s="47"/>
    </row>
    <row r="31" spans="1:16" ht="15" x14ac:dyDescent="0.25">
      <c r="A31" s="73" t="s">
        <v>147</v>
      </c>
      <c r="B31" s="73" t="s">
        <v>146</v>
      </c>
      <c r="C31" s="59"/>
      <c r="D31" s="81" t="s">
        <v>110</v>
      </c>
      <c r="E31" s="82"/>
      <c r="F31" s="47"/>
      <c r="G31" s="62">
        <v>9000</v>
      </c>
      <c r="H31" s="62">
        <v>280000</v>
      </c>
      <c r="I31" s="73" t="s">
        <v>134</v>
      </c>
      <c r="J31" s="59"/>
      <c r="K31" s="81">
        <f>17000/3</f>
        <v>5666.666666666667</v>
      </c>
      <c r="L31" s="79"/>
      <c r="M31" s="47" t="s">
        <v>253</v>
      </c>
      <c r="N31" s="47"/>
      <c r="O31" s="47"/>
      <c r="P31" s="47"/>
    </row>
    <row r="32" spans="1:16" ht="15" x14ac:dyDescent="0.25">
      <c r="A32" s="74" t="s">
        <v>161</v>
      </c>
      <c r="B32" s="74" t="s">
        <v>146</v>
      </c>
      <c r="C32" s="64"/>
      <c r="D32" s="83"/>
      <c r="E32" s="84" t="s">
        <v>110</v>
      </c>
      <c r="F32" s="47"/>
      <c r="G32" s="62">
        <v>9000</v>
      </c>
      <c r="H32" s="67">
        <v>186100</v>
      </c>
      <c r="I32" s="74" t="s">
        <v>161</v>
      </c>
      <c r="J32" s="64"/>
      <c r="K32" s="80"/>
      <c r="L32" s="60">
        <f>K31</f>
        <v>5666.666666666667</v>
      </c>
      <c r="M32" s="47"/>
      <c r="N32" s="47"/>
      <c r="O32" s="47"/>
      <c r="P32" s="47"/>
    </row>
    <row r="33" spans="1:16" s="111" customFormat="1" ht="15" x14ac:dyDescent="0.25">
      <c r="A33" s="118"/>
      <c r="B33" s="109"/>
      <c r="C33" s="119"/>
      <c r="D33" s="85"/>
      <c r="E33" s="85"/>
      <c r="F33" s="109"/>
      <c r="G33" s="118"/>
      <c r="H33" s="132"/>
      <c r="I33" s="128"/>
      <c r="J33" s="119"/>
      <c r="K33" s="85"/>
      <c r="L33" s="85"/>
      <c r="M33" s="109"/>
      <c r="N33" s="109"/>
      <c r="O33" s="109"/>
      <c r="P33" s="109"/>
    </row>
    <row r="34" spans="1:16" ht="15.75" x14ac:dyDescent="0.25">
      <c r="A34" s="95"/>
      <c r="B34" s="98"/>
      <c r="C34" s="96"/>
      <c r="D34" s="97"/>
      <c r="E34" s="120"/>
      <c r="F34" s="47"/>
      <c r="G34" s="179" t="s">
        <v>274</v>
      </c>
      <c r="H34" s="118"/>
      <c r="I34" s="128"/>
      <c r="J34" s="119"/>
      <c r="K34" s="85"/>
      <c r="L34" s="85"/>
      <c r="M34" s="109"/>
      <c r="N34" s="47"/>
      <c r="O34" s="47"/>
      <c r="P34" s="47"/>
    </row>
    <row r="35" spans="1:16" ht="15" x14ac:dyDescent="0.25">
      <c r="A35" s="98"/>
      <c r="B35" s="98"/>
      <c r="C35" s="96"/>
      <c r="D35" s="120"/>
      <c r="E35" s="120"/>
      <c r="F35" s="47"/>
      <c r="G35" s="86"/>
      <c r="H35" s="86" t="s">
        <v>257</v>
      </c>
      <c r="I35" s="114" t="s">
        <v>256</v>
      </c>
      <c r="J35" s="115"/>
      <c r="K35" s="140">
        <f>K31</f>
        <v>5666.666666666667</v>
      </c>
      <c r="L35" s="140">
        <f>K35</f>
        <v>5666.666666666667</v>
      </c>
      <c r="M35" s="109" t="s">
        <v>254</v>
      </c>
      <c r="N35" s="47"/>
      <c r="O35" s="47"/>
      <c r="P35" s="47"/>
    </row>
    <row r="36" spans="1:16" s="111" customFormat="1" ht="15" x14ac:dyDescent="0.25">
      <c r="A36" s="129"/>
      <c r="B36" s="129"/>
      <c r="C36" s="130"/>
      <c r="D36" s="131"/>
      <c r="E36" s="131"/>
      <c r="F36" s="129"/>
      <c r="G36" s="118"/>
      <c r="H36" s="118"/>
      <c r="I36" s="109"/>
      <c r="J36" s="119"/>
      <c r="K36" s="85"/>
      <c r="L36" s="85"/>
      <c r="M36" s="109"/>
      <c r="N36" s="109"/>
      <c r="O36" s="109"/>
      <c r="P36" s="109"/>
    </row>
    <row r="37" spans="1:16" ht="8.1" customHeight="1" x14ac:dyDescent="0.25">
      <c r="A37" s="90"/>
      <c r="B37" s="91"/>
      <c r="C37" s="92"/>
      <c r="D37" s="93"/>
      <c r="E37" s="93"/>
      <c r="F37" s="91"/>
      <c r="G37" s="90"/>
      <c r="H37" s="90"/>
      <c r="I37" s="91"/>
      <c r="J37" s="92"/>
      <c r="K37" s="93"/>
      <c r="L37" s="93"/>
      <c r="M37" s="47"/>
      <c r="N37" s="47"/>
      <c r="O37" s="47"/>
      <c r="P37" s="47"/>
    </row>
    <row r="38" spans="1:16" ht="15" x14ac:dyDescent="0.25">
      <c r="A38" s="68"/>
      <c r="B38" s="47"/>
      <c r="C38" s="69"/>
      <c r="D38" s="70"/>
      <c r="E38" s="70"/>
      <c r="F38" s="47"/>
      <c r="G38" s="68"/>
      <c r="H38" s="68"/>
      <c r="I38" s="47"/>
      <c r="J38" s="69"/>
      <c r="K38" s="70"/>
      <c r="L38" s="70"/>
      <c r="M38" s="47"/>
      <c r="N38" s="47"/>
      <c r="O38" s="47"/>
      <c r="P38" s="47"/>
    </row>
    <row r="39" spans="1:16" ht="15.75" x14ac:dyDescent="0.25">
      <c r="A39" s="99" t="s">
        <v>111</v>
      </c>
      <c r="B39" s="125"/>
      <c r="C39" s="117"/>
      <c r="D39" s="117"/>
      <c r="E39" s="53"/>
      <c r="F39" s="47"/>
      <c r="G39" s="99" t="s">
        <v>111</v>
      </c>
      <c r="H39" s="53"/>
      <c r="I39" s="125"/>
      <c r="J39" s="117"/>
      <c r="K39" s="117"/>
      <c r="L39" s="117"/>
      <c r="M39" s="47"/>
      <c r="N39" s="47"/>
      <c r="O39" s="47"/>
      <c r="P39" s="47"/>
    </row>
    <row r="40" spans="1:16" s="105" customFormat="1" ht="15.75" x14ac:dyDescent="0.25">
      <c r="A40" s="71" t="s">
        <v>240</v>
      </c>
      <c r="B40" s="54"/>
      <c r="C40" s="55"/>
      <c r="D40" s="104"/>
      <c r="E40" s="104"/>
      <c r="F40" s="98"/>
      <c r="G40" s="71" t="s">
        <v>239</v>
      </c>
      <c r="H40" s="57"/>
      <c r="I40" s="103"/>
      <c r="J40" s="55"/>
      <c r="K40" s="104"/>
      <c r="L40" s="104"/>
      <c r="M40" s="98"/>
      <c r="N40" s="98"/>
      <c r="O40" s="98"/>
      <c r="P40" s="98"/>
    </row>
    <row r="41" spans="1:16" ht="15" x14ac:dyDescent="0.25">
      <c r="A41" s="73" t="s">
        <v>11</v>
      </c>
      <c r="B41" s="58" t="s">
        <v>170</v>
      </c>
      <c r="C41" s="59"/>
      <c r="D41" s="60" t="s">
        <v>110</v>
      </c>
      <c r="E41" s="61"/>
      <c r="F41" s="47"/>
      <c r="G41" s="87">
        <v>5210</v>
      </c>
      <c r="H41" s="87">
        <v>127500</v>
      </c>
      <c r="I41" s="121" t="s">
        <v>118</v>
      </c>
      <c r="J41" s="113"/>
      <c r="K41" s="81">
        <v>35097.5483821378</v>
      </c>
      <c r="L41" s="82"/>
      <c r="M41" s="109" t="s">
        <v>272</v>
      </c>
      <c r="N41" s="47"/>
      <c r="O41" s="47"/>
      <c r="P41" s="47"/>
    </row>
    <row r="42" spans="1:16" ht="15" x14ac:dyDescent="0.25">
      <c r="A42" s="74" t="s">
        <v>177</v>
      </c>
      <c r="B42" s="63" t="s">
        <v>168</v>
      </c>
      <c r="C42" s="59"/>
      <c r="D42" s="60"/>
      <c r="E42" s="61" t="s">
        <v>110</v>
      </c>
      <c r="F42" s="47"/>
      <c r="G42" s="87">
        <v>5210</v>
      </c>
      <c r="H42" s="86" t="s">
        <v>176</v>
      </c>
      <c r="I42" s="122" t="s">
        <v>177</v>
      </c>
      <c r="J42" s="113"/>
      <c r="K42" s="81"/>
      <c r="L42" s="84">
        <v>23000</v>
      </c>
      <c r="M42" s="109"/>
      <c r="N42" s="109"/>
      <c r="O42" s="47"/>
      <c r="P42" s="47"/>
    </row>
    <row r="43" spans="1:16" customFormat="1" ht="15" x14ac:dyDescent="0.25">
      <c r="A43" s="73" t="s">
        <v>215</v>
      </c>
      <c r="B43" s="63" t="s">
        <v>168</v>
      </c>
      <c r="C43" s="64"/>
      <c r="D43" s="60" t="s">
        <v>110</v>
      </c>
      <c r="E43" s="61"/>
      <c r="G43" s="87">
        <v>5210</v>
      </c>
      <c r="H43" s="87" t="s">
        <v>262</v>
      </c>
      <c r="I43" s="122" t="s">
        <v>202</v>
      </c>
      <c r="J43" s="115"/>
      <c r="K43" s="81">
        <v>6000</v>
      </c>
      <c r="L43" s="82"/>
      <c r="M43" s="10"/>
      <c r="N43" s="10"/>
    </row>
    <row r="44" spans="1:16" customFormat="1" ht="15" x14ac:dyDescent="0.25">
      <c r="A44" s="122" t="s">
        <v>203</v>
      </c>
      <c r="B44" s="58" t="s">
        <v>170</v>
      </c>
      <c r="C44" s="59"/>
      <c r="D44" s="60"/>
      <c r="E44" s="61" t="s">
        <v>110</v>
      </c>
      <c r="G44" s="87">
        <v>5210</v>
      </c>
      <c r="H44" s="87">
        <v>225000</v>
      </c>
      <c r="I44" s="122" t="s">
        <v>119</v>
      </c>
      <c r="J44" s="115"/>
      <c r="K44" s="156"/>
      <c r="L44" s="82">
        <v>35097.550000000003</v>
      </c>
    </row>
    <row r="45" spans="1:16" s="10" customFormat="1" ht="15" x14ac:dyDescent="0.25">
      <c r="A45" s="121" t="s">
        <v>123</v>
      </c>
      <c r="B45" s="112" t="s">
        <v>238</v>
      </c>
      <c r="C45" s="113"/>
      <c r="D45" s="81" t="s">
        <v>110</v>
      </c>
      <c r="E45" s="82"/>
      <c r="G45" s="87">
        <v>5210</v>
      </c>
      <c r="H45" s="87">
        <v>186000</v>
      </c>
      <c r="I45" s="121" t="s">
        <v>124</v>
      </c>
      <c r="J45" s="113"/>
      <c r="K45" s="81">
        <v>17000</v>
      </c>
      <c r="L45" s="82"/>
    </row>
    <row r="46" spans="1:16" ht="15" x14ac:dyDescent="0.25">
      <c r="A46" s="95"/>
      <c r="B46" s="98"/>
      <c r="C46" s="96"/>
      <c r="D46" s="120"/>
      <c r="E46" s="120"/>
      <c r="F46" s="47"/>
      <c r="G46" s="94"/>
      <c r="H46" s="94"/>
      <c r="I46" s="95"/>
      <c r="J46" s="96"/>
      <c r="K46" s="120"/>
      <c r="L46" s="120"/>
      <c r="M46" s="47"/>
      <c r="N46" s="47"/>
      <c r="O46" s="47"/>
      <c r="P46" s="47"/>
    </row>
    <row r="47" spans="1:16" s="147" customFormat="1" ht="15.75" x14ac:dyDescent="0.25">
      <c r="A47" s="147" t="s">
        <v>229</v>
      </c>
      <c r="B47" s="10"/>
      <c r="C47" s="10"/>
      <c r="D47" s="168"/>
      <c r="E47" s="126"/>
      <c r="G47" s="126" t="s">
        <v>229</v>
      </c>
      <c r="H47" s="133"/>
      <c r="I47" s="133"/>
    </row>
    <row r="48" spans="1:16" s="10" customFormat="1" ht="15" x14ac:dyDescent="0.25">
      <c r="A48" s="122" t="s">
        <v>18</v>
      </c>
      <c r="B48" s="122" t="s">
        <v>151</v>
      </c>
      <c r="C48" s="115"/>
      <c r="D48" s="81" t="s">
        <v>110</v>
      </c>
      <c r="E48" s="82"/>
      <c r="G48" s="87">
        <v>5210</v>
      </c>
      <c r="H48" s="134">
        <v>101000</v>
      </c>
      <c r="I48" s="122" t="s">
        <v>18</v>
      </c>
      <c r="J48" s="115"/>
      <c r="K48" s="156">
        <v>1000</v>
      </c>
      <c r="L48" s="169"/>
      <c r="M48" s="10" t="s">
        <v>247</v>
      </c>
    </row>
    <row r="49" spans="1:16" s="10" customFormat="1" ht="15" x14ac:dyDescent="0.25">
      <c r="A49" s="121" t="s">
        <v>153</v>
      </c>
      <c r="B49" s="121" t="s">
        <v>151</v>
      </c>
      <c r="C49" s="115"/>
      <c r="D49" s="81"/>
      <c r="E49" s="82" t="s">
        <v>110</v>
      </c>
      <c r="G49" s="87">
        <v>5210</v>
      </c>
      <c r="H49" s="134">
        <v>127500</v>
      </c>
      <c r="I49" s="121" t="s">
        <v>118</v>
      </c>
      <c r="J49" s="115"/>
      <c r="K49" s="156"/>
      <c r="L49" s="169">
        <v>1000</v>
      </c>
    </row>
    <row r="50" spans="1:16" s="10" customFormat="1" ht="15" x14ac:dyDescent="0.25">
      <c r="D50" s="170"/>
      <c r="H50" s="135"/>
      <c r="I50" s="171"/>
    </row>
    <row r="51" spans="1:16" s="111" customFormat="1" ht="15.75" x14ac:dyDescent="0.25">
      <c r="A51" s="126" t="s">
        <v>230</v>
      </c>
      <c r="B51" s="106"/>
      <c r="C51" s="107"/>
      <c r="D51" s="108"/>
      <c r="E51" s="108"/>
      <c r="F51" s="109"/>
      <c r="G51" s="126" t="s">
        <v>230</v>
      </c>
      <c r="H51" s="110"/>
      <c r="I51" s="106"/>
      <c r="J51" s="107"/>
      <c r="K51" s="108"/>
      <c r="L51" s="108"/>
      <c r="M51" s="109"/>
      <c r="N51" s="109"/>
      <c r="O51" s="109"/>
      <c r="P51" s="109"/>
    </row>
    <row r="52" spans="1:16" s="111" customFormat="1" ht="15" x14ac:dyDescent="0.25">
      <c r="A52" s="112" t="s">
        <v>18</v>
      </c>
      <c r="B52" s="112" t="s">
        <v>120</v>
      </c>
      <c r="C52" s="113"/>
      <c r="D52" s="81" t="s">
        <v>110</v>
      </c>
      <c r="E52" s="82"/>
      <c r="F52" s="109"/>
      <c r="G52" s="87">
        <v>5210</v>
      </c>
      <c r="H52" s="87">
        <v>101000</v>
      </c>
      <c r="I52" s="112" t="s">
        <v>18</v>
      </c>
      <c r="J52" s="113"/>
      <c r="K52" s="81">
        <v>1000</v>
      </c>
      <c r="L52" s="82"/>
      <c r="M52" s="10" t="s">
        <v>247</v>
      </c>
      <c r="N52" s="109"/>
      <c r="O52" s="109"/>
      <c r="P52" s="109"/>
    </row>
    <row r="53" spans="1:16" s="111" customFormat="1" ht="15" x14ac:dyDescent="0.25">
      <c r="A53" s="114" t="s">
        <v>145</v>
      </c>
      <c r="B53" s="114" t="s">
        <v>155</v>
      </c>
      <c r="C53" s="115"/>
      <c r="D53" s="83"/>
      <c r="E53" s="84" t="s">
        <v>110</v>
      </c>
      <c r="F53" s="109"/>
      <c r="G53" s="87">
        <v>5210</v>
      </c>
      <c r="H53" s="86">
        <v>371500</v>
      </c>
      <c r="I53" s="114" t="s">
        <v>133</v>
      </c>
      <c r="J53" s="115"/>
      <c r="K53" s="83"/>
      <c r="L53" s="84">
        <v>49.73</v>
      </c>
      <c r="M53" s="109"/>
      <c r="N53" s="109"/>
      <c r="O53" s="109"/>
      <c r="P53" s="109"/>
    </row>
    <row r="54" spans="1:16" s="111" customFormat="1" ht="15" x14ac:dyDescent="0.25">
      <c r="A54" s="114" t="s">
        <v>11</v>
      </c>
      <c r="B54" s="114" t="s">
        <v>154</v>
      </c>
      <c r="C54" s="115"/>
      <c r="D54" s="83"/>
      <c r="E54" s="84" t="s">
        <v>110</v>
      </c>
      <c r="F54" s="109"/>
      <c r="G54" s="87">
        <v>5210</v>
      </c>
      <c r="H54" s="86">
        <v>127500</v>
      </c>
      <c r="I54" s="121" t="s">
        <v>118</v>
      </c>
      <c r="J54" s="115"/>
      <c r="K54" s="83"/>
      <c r="L54" s="84">
        <v>950.27</v>
      </c>
      <c r="M54" s="109"/>
      <c r="N54" s="109"/>
      <c r="O54" s="109"/>
      <c r="P54" s="109"/>
    </row>
    <row r="55" spans="1:16" s="111" customFormat="1" ht="15.75" customHeight="1" x14ac:dyDescent="0.25">
      <c r="A55" s="118"/>
      <c r="B55" s="109"/>
      <c r="C55" s="119"/>
      <c r="D55" s="85"/>
      <c r="E55" s="85"/>
      <c r="F55" s="109"/>
      <c r="G55" s="118"/>
      <c r="H55" s="118"/>
      <c r="I55" s="109"/>
      <c r="J55" s="119"/>
      <c r="K55" s="85"/>
      <c r="L55" s="85"/>
      <c r="M55" s="109"/>
      <c r="N55" s="109"/>
      <c r="O55" s="109"/>
      <c r="P55" s="109"/>
    </row>
    <row r="56" spans="1:16" s="111" customFormat="1" ht="15.75" x14ac:dyDescent="0.25">
      <c r="A56" s="126" t="s">
        <v>232</v>
      </c>
      <c r="B56" s="106"/>
      <c r="C56" s="107"/>
      <c r="D56" s="108"/>
      <c r="E56" s="108"/>
      <c r="F56" s="109"/>
      <c r="G56" s="126" t="s">
        <v>233</v>
      </c>
      <c r="H56" s="110"/>
      <c r="I56" s="106"/>
      <c r="J56" s="107"/>
      <c r="K56" s="108"/>
      <c r="L56" s="108"/>
      <c r="M56" s="109"/>
      <c r="N56" s="109"/>
      <c r="O56" s="109"/>
      <c r="P56" s="109"/>
    </row>
    <row r="57" spans="1:16" s="111" customFormat="1" ht="15" x14ac:dyDescent="0.25">
      <c r="A57" s="122" t="s">
        <v>126</v>
      </c>
      <c r="B57" s="112" t="s">
        <v>86</v>
      </c>
      <c r="C57" s="113"/>
      <c r="D57" s="81" t="s">
        <v>110</v>
      </c>
      <c r="E57" s="139"/>
      <c r="F57" s="109"/>
      <c r="G57" s="87">
        <v>5210</v>
      </c>
      <c r="H57" s="87">
        <v>225000</v>
      </c>
      <c r="I57" s="122" t="s">
        <v>119</v>
      </c>
      <c r="J57" s="113"/>
      <c r="K57" s="81">
        <v>974.93</v>
      </c>
      <c r="L57" s="139"/>
      <c r="M57" s="47" t="s">
        <v>258</v>
      </c>
      <c r="N57" s="109"/>
      <c r="O57" s="109"/>
      <c r="P57" s="109"/>
    </row>
    <row r="58" spans="1:16" s="111" customFormat="1" ht="15" x14ac:dyDescent="0.25">
      <c r="A58" s="122" t="s">
        <v>121</v>
      </c>
      <c r="B58" s="112" t="s">
        <v>86</v>
      </c>
      <c r="C58" s="115"/>
      <c r="D58" s="140"/>
      <c r="E58" s="81" t="s">
        <v>110</v>
      </c>
      <c r="F58" s="109"/>
      <c r="G58" s="87">
        <v>5210</v>
      </c>
      <c r="H58" s="86">
        <v>361500</v>
      </c>
      <c r="I58" s="122" t="s">
        <v>122</v>
      </c>
      <c r="J58" s="115"/>
      <c r="K58" s="140"/>
      <c r="L58" s="81">
        <v>974.93</v>
      </c>
      <c r="M58" s="109"/>
      <c r="N58" s="109"/>
      <c r="O58" s="109"/>
      <c r="P58" s="109"/>
    </row>
    <row r="59" spans="1:16" s="111" customFormat="1" ht="15" x14ac:dyDescent="0.25">
      <c r="A59" s="118"/>
      <c r="B59" s="109"/>
      <c r="C59" s="119"/>
      <c r="D59" s="85"/>
      <c r="E59" s="85"/>
      <c r="F59" s="109"/>
      <c r="G59" s="118"/>
      <c r="H59" s="118"/>
      <c r="I59" s="109"/>
      <c r="J59" s="119"/>
      <c r="K59" s="85"/>
      <c r="L59" s="85"/>
      <c r="M59" s="109"/>
      <c r="N59" s="109"/>
      <c r="O59" s="109"/>
      <c r="P59" s="109"/>
    </row>
    <row r="60" spans="1:16" s="111" customFormat="1" ht="15.75" x14ac:dyDescent="0.25">
      <c r="A60" s="126" t="s">
        <v>241</v>
      </c>
      <c r="B60" s="106"/>
      <c r="C60" s="107"/>
      <c r="D60" s="108"/>
      <c r="E60" s="108"/>
      <c r="F60" s="109"/>
      <c r="G60" s="126" t="s">
        <v>244</v>
      </c>
      <c r="H60" s="110"/>
      <c r="I60" s="106"/>
      <c r="J60" s="107"/>
      <c r="K60" s="108"/>
      <c r="L60" s="108"/>
      <c r="M60" s="109"/>
      <c r="N60" s="109"/>
      <c r="O60" s="109"/>
      <c r="P60" s="109"/>
    </row>
    <row r="61" spans="1:16" s="111" customFormat="1" ht="15" x14ac:dyDescent="0.25">
      <c r="A61" s="121" t="s">
        <v>84</v>
      </c>
      <c r="B61" s="112" t="s">
        <v>236</v>
      </c>
      <c r="C61" s="113"/>
      <c r="D61" s="81" t="s">
        <v>110</v>
      </c>
      <c r="E61" s="139"/>
      <c r="F61" s="109"/>
      <c r="G61" s="87">
        <v>5210</v>
      </c>
      <c r="H61" s="87" t="s">
        <v>261</v>
      </c>
      <c r="I61" s="121" t="s">
        <v>84</v>
      </c>
      <c r="J61" s="113"/>
      <c r="K61" s="81">
        <f>17000/3</f>
        <v>5666.666666666667</v>
      </c>
      <c r="L61" s="139"/>
      <c r="M61" s="47" t="s">
        <v>253</v>
      </c>
      <c r="N61" s="109"/>
      <c r="O61" s="109"/>
      <c r="P61" s="109"/>
    </row>
    <row r="62" spans="1:16" s="111" customFormat="1" ht="15" x14ac:dyDescent="0.25">
      <c r="A62" s="122" t="s">
        <v>181</v>
      </c>
      <c r="B62" s="112" t="s">
        <v>236</v>
      </c>
      <c r="C62" s="115"/>
      <c r="D62" s="140"/>
      <c r="E62" s="81" t="s">
        <v>110</v>
      </c>
      <c r="F62" s="109"/>
      <c r="G62" s="87">
        <v>5210</v>
      </c>
      <c r="H62" s="86">
        <v>186100</v>
      </c>
      <c r="I62" s="122" t="s">
        <v>161</v>
      </c>
      <c r="J62" s="115"/>
      <c r="K62" s="140"/>
      <c r="L62" s="81">
        <f>K61</f>
        <v>5666.666666666667</v>
      </c>
      <c r="M62" s="109"/>
      <c r="N62" s="109"/>
      <c r="O62" s="109"/>
      <c r="P62" s="109"/>
    </row>
    <row r="63" spans="1:16" ht="15" x14ac:dyDescent="0.25">
      <c r="A63" s="47"/>
      <c r="B63" s="47"/>
      <c r="C63" s="47"/>
      <c r="D63" s="47"/>
      <c r="E63" s="47"/>
      <c r="F63" s="47"/>
      <c r="G63" s="47"/>
      <c r="H63" s="47"/>
      <c r="I63" s="47"/>
      <c r="J63" s="47"/>
      <c r="K63" s="47"/>
      <c r="L63" s="47"/>
      <c r="M63" s="47"/>
      <c r="N63" s="47"/>
      <c r="O63" s="47"/>
      <c r="P63" s="47"/>
    </row>
    <row r="64" spans="1:16" ht="15" x14ac:dyDescent="0.25">
      <c r="A64" s="47"/>
      <c r="B64" s="47"/>
      <c r="C64" s="47"/>
      <c r="D64" s="47"/>
      <c r="E64" s="47"/>
      <c r="F64" s="47"/>
      <c r="G64" s="47"/>
      <c r="H64" s="47"/>
      <c r="I64" s="181"/>
      <c r="J64" s="109"/>
      <c r="K64" s="109"/>
      <c r="L64" s="109"/>
      <c r="M64" s="109"/>
      <c r="N64" s="109"/>
      <c r="O64" s="47"/>
      <c r="P64" s="47"/>
    </row>
    <row r="65" spans="1:16" ht="15" x14ac:dyDescent="0.25">
      <c r="A65" s="47"/>
      <c r="B65" s="47"/>
      <c r="C65" s="47"/>
      <c r="D65" s="47"/>
      <c r="E65" s="47"/>
      <c r="F65" s="47"/>
      <c r="G65" s="47"/>
      <c r="H65" s="47"/>
      <c r="I65" s="109"/>
      <c r="J65" s="109"/>
      <c r="K65" s="109"/>
      <c r="L65" s="109"/>
      <c r="M65" s="109"/>
      <c r="N65" s="109"/>
      <c r="O65" s="47"/>
      <c r="P65" s="47"/>
    </row>
    <row r="66" spans="1:16" ht="15" x14ac:dyDescent="0.25">
      <c r="A66" s="47"/>
      <c r="B66" s="47"/>
      <c r="C66" s="47"/>
      <c r="D66" s="47"/>
      <c r="E66" s="47"/>
      <c r="F66" s="47"/>
      <c r="G66" s="47"/>
      <c r="H66" s="47"/>
      <c r="I66" s="109"/>
      <c r="J66" s="109"/>
      <c r="K66" s="109"/>
      <c r="L66" s="109"/>
      <c r="M66" s="109"/>
      <c r="N66" s="109"/>
      <c r="O66" s="47"/>
      <c r="P66" s="47"/>
    </row>
    <row r="67" spans="1:16" ht="15" x14ac:dyDescent="0.25">
      <c r="A67" s="47"/>
      <c r="B67" s="47"/>
      <c r="C67" s="47"/>
      <c r="D67" s="47"/>
      <c r="E67" s="47"/>
      <c r="F67" s="47"/>
      <c r="G67" s="47"/>
      <c r="I67" s="109"/>
      <c r="J67" s="109"/>
      <c r="K67" s="118"/>
      <c r="L67" s="118"/>
      <c r="M67" s="109"/>
      <c r="N67" s="109"/>
      <c r="O67" s="47"/>
      <c r="P67" s="47"/>
    </row>
    <row r="68" spans="1:16" ht="15" x14ac:dyDescent="0.25">
      <c r="A68" s="47"/>
      <c r="B68" s="47"/>
      <c r="C68" s="47"/>
      <c r="D68" s="47"/>
      <c r="E68" s="47"/>
      <c r="F68" s="47"/>
      <c r="G68" s="47"/>
      <c r="I68" s="109"/>
      <c r="J68" s="109"/>
      <c r="K68" s="182"/>
      <c r="L68" s="182"/>
      <c r="M68" s="109"/>
      <c r="N68" s="109"/>
      <c r="O68" s="47"/>
      <c r="P68" s="47"/>
    </row>
    <row r="69" spans="1:16" ht="15" x14ac:dyDescent="0.25">
      <c r="A69" s="47"/>
      <c r="B69" s="47"/>
      <c r="C69" s="47"/>
      <c r="D69" s="47"/>
      <c r="E69" s="47"/>
      <c r="F69" s="47"/>
      <c r="G69" s="47"/>
      <c r="H69" s="47"/>
      <c r="I69" s="109"/>
      <c r="J69" s="109"/>
      <c r="K69" s="182"/>
      <c r="L69" s="182"/>
      <c r="M69" s="109"/>
      <c r="N69" s="109"/>
      <c r="O69" s="47"/>
      <c r="P69" s="47"/>
    </row>
    <row r="70" spans="1:16" ht="15" x14ac:dyDescent="0.25">
      <c r="A70" s="47"/>
      <c r="B70" s="47"/>
      <c r="C70" s="47"/>
      <c r="D70" s="47"/>
      <c r="E70" s="47"/>
      <c r="F70" s="47"/>
      <c r="G70" s="47"/>
      <c r="H70" s="47"/>
      <c r="I70" s="109"/>
      <c r="J70" s="109"/>
      <c r="K70" s="182"/>
      <c r="L70" s="182"/>
      <c r="M70" s="109"/>
      <c r="N70" s="109"/>
      <c r="O70" s="47"/>
      <c r="P70" s="47"/>
    </row>
    <row r="71" spans="1:16" ht="15" x14ac:dyDescent="0.25">
      <c r="A71" s="47"/>
      <c r="B71" s="47"/>
      <c r="C71" s="47"/>
      <c r="D71" s="47"/>
      <c r="E71" s="47"/>
      <c r="F71" s="47"/>
      <c r="G71" s="47"/>
      <c r="H71" s="47"/>
      <c r="I71" s="109"/>
      <c r="J71" s="109"/>
      <c r="K71" s="182"/>
      <c r="L71" s="182"/>
      <c r="M71" s="109"/>
      <c r="N71" s="109"/>
      <c r="O71" s="47"/>
      <c r="P71" s="47"/>
    </row>
    <row r="72" spans="1:16" ht="15" x14ac:dyDescent="0.25">
      <c r="A72" s="47"/>
      <c r="B72" s="47"/>
      <c r="C72" s="47"/>
      <c r="D72" s="47"/>
      <c r="E72" s="47"/>
      <c r="F72" s="47"/>
      <c r="G72" s="47"/>
      <c r="H72" s="47"/>
      <c r="I72" s="111"/>
      <c r="J72" s="111"/>
      <c r="K72" s="183"/>
      <c r="L72" s="183"/>
      <c r="M72" s="109"/>
      <c r="N72" s="109"/>
      <c r="O72" s="47"/>
      <c r="P72" s="47"/>
    </row>
    <row r="73" spans="1:16" ht="15" x14ac:dyDescent="0.25">
      <c r="A73" s="47"/>
      <c r="B73" s="47"/>
      <c r="C73" s="47"/>
      <c r="D73" s="47"/>
      <c r="E73" s="47"/>
      <c r="F73" s="47"/>
      <c r="G73" s="47"/>
      <c r="H73" s="47"/>
      <c r="I73" s="109"/>
      <c r="J73" s="109"/>
      <c r="K73" s="182"/>
      <c r="L73" s="182"/>
      <c r="M73" s="109"/>
      <c r="N73" s="109"/>
      <c r="O73" s="47"/>
      <c r="P73" s="47"/>
    </row>
    <row r="74" spans="1:16" ht="15" x14ac:dyDescent="0.25">
      <c r="A74" s="47"/>
      <c r="B74" s="47"/>
      <c r="C74" s="47"/>
      <c r="D74" s="47"/>
      <c r="E74" s="47"/>
      <c r="F74" s="47"/>
      <c r="G74" s="47"/>
      <c r="H74" s="47"/>
      <c r="I74" s="109"/>
      <c r="J74" s="109"/>
      <c r="K74" s="182"/>
      <c r="L74" s="182"/>
      <c r="M74" s="109"/>
      <c r="N74" s="109"/>
      <c r="O74" s="47"/>
      <c r="P74" s="47"/>
    </row>
    <row r="75" spans="1:16" ht="15" x14ac:dyDescent="0.25">
      <c r="A75" s="47"/>
      <c r="B75" s="47"/>
      <c r="C75" s="47"/>
      <c r="D75" s="47"/>
      <c r="E75" s="47"/>
      <c r="F75" s="47"/>
      <c r="G75" s="47"/>
      <c r="H75" s="47"/>
      <c r="I75" s="109"/>
      <c r="J75" s="109"/>
      <c r="K75" s="182"/>
      <c r="L75" s="182"/>
      <c r="M75" s="109"/>
      <c r="N75" s="109"/>
      <c r="O75" s="47"/>
      <c r="P75" s="47"/>
    </row>
    <row r="76" spans="1:16" ht="15" x14ac:dyDescent="0.25">
      <c r="A76" s="47"/>
      <c r="B76" s="47"/>
      <c r="C76" s="47"/>
      <c r="D76" s="47"/>
      <c r="E76" s="47"/>
      <c r="F76" s="47"/>
      <c r="G76" s="47"/>
      <c r="H76" s="47"/>
      <c r="I76" s="109"/>
      <c r="J76" s="109"/>
      <c r="K76" s="182"/>
      <c r="L76" s="182"/>
      <c r="M76" s="109"/>
      <c r="N76" s="109"/>
      <c r="O76" s="47"/>
      <c r="P76" s="47"/>
    </row>
    <row r="77" spans="1:16" ht="15" x14ac:dyDescent="0.25">
      <c r="A77" s="47"/>
      <c r="B77" s="47"/>
      <c r="C77" s="47"/>
      <c r="D77" s="47"/>
      <c r="E77" s="47"/>
      <c r="F77" s="47"/>
      <c r="G77" s="47"/>
      <c r="H77" s="47"/>
      <c r="I77" s="109"/>
      <c r="J77" s="109"/>
      <c r="K77" s="182"/>
      <c r="L77" s="182"/>
      <c r="M77" s="109"/>
      <c r="N77" s="109"/>
      <c r="O77" s="47"/>
      <c r="P77" s="47"/>
    </row>
    <row r="78" spans="1:16" ht="15" x14ac:dyDescent="0.25">
      <c r="A78" s="47"/>
      <c r="B78" s="47"/>
      <c r="C78" s="47"/>
      <c r="D78" s="47"/>
      <c r="E78" s="47"/>
      <c r="F78" s="47"/>
      <c r="G78" s="47"/>
      <c r="H78" s="47"/>
      <c r="I78" s="109"/>
      <c r="J78" s="109"/>
      <c r="K78" s="109"/>
      <c r="L78" s="109"/>
      <c r="M78" s="109"/>
      <c r="N78" s="109"/>
      <c r="O78" s="47"/>
      <c r="P78" s="47"/>
    </row>
    <row r="79" spans="1:16" ht="15" x14ac:dyDescent="0.25">
      <c r="A79" s="47"/>
      <c r="B79" s="47"/>
      <c r="C79" s="47"/>
      <c r="D79" s="47"/>
      <c r="E79" s="47"/>
      <c r="F79" s="47"/>
      <c r="G79" s="47"/>
      <c r="H79" s="47"/>
      <c r="I79" s="47"/>
      <c r="J79" s="47"/>
      <c r="K79" s="47"/>
      <c r="L79" s="47"/>
      <c r="M79" s="47"/>
      <c r="N79" s="47"/>
      <c r="O79" s="47"/>
      <c r="P79" s="47"/>
    </row>
    <row r="80" spans="1:16" ht="15" x14ac:dyDescent="0.25">
      <c r="A80" s="47"/>
      <c r="B80" s="47"/>
      <c r="C80" s="47"/>
      <c r="D80" s="47"/>
      <c r="E80" s="47"/>
      <c r="F80" s="47"/>
      <c r="G80" s="47"/>
      <c r="H80" s="47"/>
      <c r="I80" s="47"/>
      <c r="J80" s="47"/>
      <c r="K80" s="47"/>
      <c r="L80" s="47"/>
      <c r="M80" s="47"/>
      <c r="N80" s="47"/>
      <c r="O80" s="47"/>
      <c r="P80" s="47"/>
    </row>
    <row r="81" spans="1:16" ht="15" x14ac:dyDescent="0.25">
      <c r="A81" s="47"/>
      <c r="B81" s="47"/>
      <c r="C81" s="47"/>
      <c r="D81" s="47"/>
      <c r="E81" s="47"/>
      <c r="F81" s="47"/>
      <c r="G81" s="47"/>
      <c r="H81" s="47"/>
      <c r="I81" s="47"/>
      <c r="J81" s="47"/>
      <c r="K81" s="47"/>
      <c r="L81" s="47"/>
      <c r="M81" s="47"/>
      <c r="N81" s="47"/>
      <c r="O81" s="47"/>
      <c r="P81" s="47"/>
    </row>
    <row r="82" spans="1:16" ht="15" x14ac:dyDescent="0.25">
      <c r="A82" s="47"/>
      <c r="B82" s="47"/>
      <c r="C82" s="47"/>
      <c r="D82" s="47"/>
      <c r="E82" s="47"/>
      <c r="F82" s="47"/>
      <c r="G82" s="47"/>
      <c r="H82" s="47"/>
      <c r="I82" s="47"/>
      <c r="J82" s="47"/>
      <c r="K82" s="47"/>
      <c r="L82" s="47"/>
      <c r="M82" s="47"/>
      <c r="N82" s="47"/>
      <c r="O82" s="47"/>
      <c r="P82" s="47"/>
    </row>
    <row r="83" spans="1:16" ht="15" x14ac:dyDescent="0.25">
      <c r="A83" s="47"/>
      <c r="B83" s="47"/>
      <c r="C83" s="47"/>
      <c r="D83" s="47"/>
      <c r="E83" s="47"/>
      <c r="F83" s="47"/>
      <c r="G83" s="47"/>
      <c r="H83" s="47"/>
      <c r="I83" s="47"/>
      <c r="J83" s="47"/>
      <c r="K83" s="47"/>
      <c r="L83" s="47"/>
      <c r="M83" s="47"/>
      <c r="N83" s="47"/>
      <c r="O83" s="47"/>
      <c r="P83" s="47"/>
    </row>
  </sheetData>
  <mergeCells count="2">
    <mergeCell ref="A1:E1"/>
    <mergeCell ref="G1:L1"/>
  </mergeCells>
  <pageMargins left="0.25" right="0.25" top="0.25" bottom="0.25" header="0" footer="0"/>
  <pageSetup scale="4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B341-84F1-4EF0-99C1-941F47EF6C82}">
  <sheetPr>
    <pageSetUpPr fitToPage="1"/>
  </sheetPr>
  <dimension ref="A64:P72"/>
  <sheetViews>
    <sheetView workbookViewId="0">
      <selection activeCell="J78" sqref="J78"/>
    </sheetView>
  </sheetViews>
  <sheetFormatPr defaultRowHeight="15" x14ac:dyDescent="0.25"/>
  <sheetData>
    <row r="64" spans="1:16" ht="15.75" x14ac:dyDescent="0.25">
      <c r="A64" s="184" t="s">
        <v>279</v>
      </c>
      <c r="B64" s="184"/>
      <c r="C64" s="184"/>
      <c r="D64" s="184"/>
      <c r="E64" s="184"/>
      <c r="F64" s="184"/>
      <c r="G64" s="184"/>
      <c r="H64" s="184"/>
      <c r="I64" s="184"/>
      <c r="J64" s="184"/>
      <c r="K64" s="184"/>
      <c r="L64" s="184"/>
      <c r="M64" s="185"/>
      <c r="N64" s="185"/>
      <c r="O64" s="185"/>
      <c r="P64" s="185"/>
    </row>
    <row r="65" spans="1:16" ht="15.75" x14ac:dyDescent="0.25">
      <c r="A65" s="186" t="s">
        <v>280</v>
      </c>
      <c r="B65" s="184"/>
      <c r="C65" s="184"/>
      <c r="D65" s="184"/>
      <c r="E65" s="184"/>
      <c r="F65" s="184"/>
      <c r="G65" s="184"/>
      <c r="H65" s="184"/>
      <c r="I65" s="184"/>
      <c r="J65" s="184"/>
      <c r="K65" s="184"/>
      <c r="L65" s="184"/>
      <c r="M65" s="185"/>
      <c r="N65" s="185"/>
      <c r="O65" s="185"/>
      <c r="P65" s="185"/>
    </row>
    <row r="66" spans="1:16" ht="15.75" x14ac:dyDescent="0.25">
      <c r="A66" s="186" t="s">
        <v>281</v>
      </c>
      <c r="B66" s="184"/>
      <c r="C66" s="184"/>
      <c r="D66" s="184"/>
      <c r="E66" s="184"/>
      <c r="F66" s="184"/>
      <c r="G66" s="184"/>
      <c r="H66" s="184"/>
      <c r="I66" s="184"/>
      <c r="J66" s="184"/>
      <c r="K66" s="184"/>
      <c r="L66" s="184"/>
      <c r="M66" s="185"/>
      <c r="N66" s="185"/>
      <c r="O66" s="185"/>
      <c r="P66" s="185"/>
    </row>
    <row r="67" spans="1:16" x14ac:dyDescent="0.25">
      <c r="A67" s="185"/>
      <c r="B67" s="185"/>
      <c r="C67" s="185"/>
      <c r="D67" s="185"/>
      <c r="E67" s="185"/>
      <c r="F67" s="185"/>
      <c r="G67" s="185"/>
      <c r="H67" s="185"/>
      <c r="I67" s="185"/>
      <c r="J67" s="185"/>
      <c r="K67" s="185"/>
      <c r="L67" s="185"/>
      <c r="M67" s="185"/>
      <c r="N67" s="185"/>
      <c r="O67" s="185"/>
      <c r="P67" s="185"/>
    </row>
    <row r="68" spans="1:16" ht="15.75" x14ac:dyDescent="0.25">
      <c r="A68" s="223" t="s">
        <v>282</v>
      </c>
      <c r="B68" s="223"/>
      <c r="C68" s="223"/>
      <c r="D68" s="223"/>
      <c r="E68" s="223"/>
      <c r="F68" s="223"/>
      <c r="G68" s="223"/>
      <c r="H68" s="223"/>
      <c r="I68" s="223"/>
      <c r="J68" s="223"/>
      <c r="K68" s="223"/>
      <c r="L68" s="223"/>
      <c r="M68" s="223"/>
      <c r="N68" s="223"/>
      <c r="O68" s="223"/>
      <c r="P68" s="223"/>
    </row>
    <row r="69" spans="1:16" ht="15.75" x14ac:dyDescent="0.25">
      <c r="A69" s="224" t="s">
        <v>283</v>
      </c>
      <c r="B69" s="224"/>
      <c r="C69" s="224"/>
      <c r="D69" s="224"/>
      <c r="E69" s="224"/>
      <c r="F69" s="224"/>
      <c r="G69" s="224"/>
      <c r="H69" s="224"/>
      <c r="I69" s="224"/>
      <c r="J69" s="224"/>
      <c r="K69" s="224"/>
      <c r="L69" s="224"/>
      <c r="M69" s="224"/>
      <c r="N69" s="224"/>
      <c r="O69" s="224"/>
      <c r="P69" s="224"/>
    </row>
    <row r="70" spans="1:16" x14ac:dyDescent="0.25">
      <c r="A70" s="185"/>
      <c r="B70" s="185"/>
      <c r="C70" s="185"/>
      <c r="D70" s="185"/>
      <c r="E70" s="185"/>
      <c r="F70" s="185"/>
      <c r="G70" s="185"/>
      <c r="H70" s="185"/>
      <c r="I70" s="185"/>
      <c r="J70" s="185"/>
      <c r="K70" s="185"/>
      <c r="L70" s="185"/>
      <c r="M70" s="185"/>
      <c r="N70" s="185"/>
      <c r="O70" s="185"/>
      <c r="P70" s="185"/>
    </row>
    <row r="71" spans="1:16" ht="15.75" x14ac:dyDescent="0.25">
      <c r="A71" s="223" t="s">
        <v>284</v>
      </c>
      <c r="B71" s="223"/>
      <c r="C71" s="223"/>
      <c r="D71" s="223"/>
      <c r="E71" s="223"/>
      <c r="F71" s="223"/>
      <c r="G71" s="223"/>
      <c r="H71" s="223"/>
      <c r="I71" s="223"/>
      <c r="J71" s="223"/>
      <c r="K71" s="223"/>
      <c r="L71" s="223"/>
      <c r="M71" s="223"/>
      <c r="N71" s="223"/>
      <c r="O71" s="223"/>
      <c r="P71" s="223"/>
    </row>
    <row r="72" spans="1:16" x14ac:dyDescent="0.25">
      <c r="A72" s="225" t="s">
        <v>285</v>
      </c>
      <c r="B72" s="226"/>
      <c r="C72" s="226"/>
      <c r="D72" s="226"/>
      <c r="E72" s="226"/>
      <c r="F72" s="226"/>
      <c r="G72" s="226"/>
      <c r="H72" s="226"/>
      <c r="I72" s="226"/>
      <c r="J72" s="226"/>
      <c r="K72" s="226"/>
      <c r="L72" s="226"/>
      <c r="M72" s="226"/>
      <c r="N72" s="226"/>
      <c r="O72" s="226"/>
      <c r="P72" s="226"/>
    </row>
  </sheetData>
  <sheetProtection sheet="1" objects="1" scenarios="1"/>
  <mergeCells count="4">
    <mergeCell ref="A68:P68"/>
    <mergeCell ref="A69:P69"/>
    <mergeCell ref="A71:P71"/>
    <mergeCell ref="A72:P72"/>
  </mergeCells>
  <pageMargins left="0.25" right="0.25" top="0.75" bottom="0.75" header="0.3" footer="0.3"/>
  <pageSetup scale="6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DF27-737B-48D8-B469-EE761502D0D7}">
  <sheetPr>
    <pageSetUpPr fitToPage="1"/>
  </sheetPr>
  <dimension ref="A1:D25"/>
  <sheetViews>
    <sheetView workbookViewId="0">
      <selection sqref="A1:C1"/>
    </sheetView>
  </sheetViews>
  <sheetFormatPr defaultRowHeight="12.75" x14ac:dyDescent="0.25"/>
  <cols>
    <col min="1" max="1" width="41.85546875" style="188" customWidth="1"/>
    <col min="2" max="2" width="10.85546875" style="188" customWidth="1"/>
    <col min="3" max="3" width="68.85546875" style="188" customWidth="1"/>
    <col min="4" max="4" width="5" style="188" customWidth="1"/>
    <col min="5" max="16384" width="9.140625" style="188"/>
  </cols>
  <sheetData>
    <row r="1" spans="1:4" ht="52.5" customHeight="1" x14ac:dyDescent="0.25">
      <c r="A1" s="227" t="s">
        <v>286</v>
      </c>
      <c r="B1" s="228"/>
      <c r="C1" s="229"/>
      <c r="D1" s="187"/>
    </row>
    <row r="2" spans="1:4" ht="17.25" customHeight="1" x14ac:dyDescent="0.2">
      <c r="A2" s="189" t="s">
        <v>287</v>
      </c>
      <c r="B2" s="189" t="s">
        <v>288</v>
      </c>
      <c r="C2" s="189" t="s">
        <v>289</v>
      </c>
      <c r="D2" s="190"/>
    </row>
    <row r="3" spans="1:4" ht="34.5" customHeight="1" x14ac:dyDescent="0.25">
      <c r="A3" s="191" t="s">
        <v>290</v>
      </c>
      <c r="B3" s="192" t="s">
        <v>291</v>
      </c>
      <c r="C3" s="192" t="s">
        <v>292</v>
      </c>
      <c r="D3" s="193"/>
    </row>
    <row r="4" spans="1:4" ht="17.25" customHeight="1" x14ac:dyDescent="0.2">
      <c r="A4" s="191" t="s">
        <v>293</v>
      </c>
      <c r="B4" s="192" t="s">
        <v>294</v>
      </c>
      <c r="C4" s="194"/>
      <c r="D4" s="190"/>
    </row>
    <row r="5" spans="1:4" ht="17.25" customHeight="1" x14ac:dyDescent="0.2">
      <c r="A5" s="191" t="s">
        <v>295</v>
      </c>
      <c r="B5" s="192" t="s">
        <v>294</v>
      </c>
      <c r="C5" s="194"/>
      <c r="D5" s="190"/>
    </row>
    <row r="6" spans="1:4" ht="17.25" customHeight="1" x14ac:dyDescent="0.2">
      <c r="A6" s="191" t="s">
        <v>296</v>
      </c>
      <c r="B6" s="192" t="s">
        <v>291</v>
      </c>
      <c r="C6" s="192" t="s">
        <v>297</v>
      </c>
      <c r="D6" s="190"/>
    </row>
    <row r="7" spans="1:4" ht="17.25" customHeight="1" x14ac:dyDescent="0.2">
      <c r="A7" s="191" t="s">
        <v>298</v>
      </c>
      <c r="B7" s="192" t="s">
        <v>294</v>
      </c>
      <c r="C7" s="194"/>
      <c r="D7" s="190"/>
    </row>
    <row r="8" spans="1:4" ht="17.25" customHeight="1" x14ac:dyDescent="0.2">
      <c r="A8" s="191" t="s">
        <v>299</v>
      </c>
      <c r="B8" s="192" t="s">
        <v>291</v>
      </c>
      <c r="C8" s="192" t="s">
        <v>300</v>
      </c>
      <c r="D8" s="190"/>
    </row>
    <row r="9" spans="1:4" ht="17.25" customHeight="1" x14ac:dyDescent="0.2">
      <c r="A9" s="191" t="s">
        <v>301</v>
      </c>
      <c r="B9" s="192" t="s">
        <v>294</v>
      </c>
      <c r="C9" s="194"/>
      <c r="D9" s="190"/>
    </row>
    <row r="10" spans="1:4" ht="17.25" customHeight="1" x14ac:dyDescent="0.2">
      <c r="A10" s="191" t="s">
        <v>302</v>
      </c>
      <c r="B10" s="192" t="s">
        <v>294</v>
      </c>
      <c r="C10" s="201"/>
      <c r="D10" s="190"/>
    </row>
    <row r="11" spans="1:4" ht="63.95" customHeight="1" x14ac:dyDescent="0.25">
      <c r="A11" s="191" t="s">
        <v>303</v>
      </c>
      <c r="B11" s="200" t="s">
        <v>304</v>
      </c>
      <c r="C11" s="203" t="s">
        <v>349</v>
      </c>
      <c r="D11" s="195"/>
    </row>
    <row r="12" spans="1:4" ht="66" customHeight="1" x14ac:dyDescent="0.25">
      <c r="A12" s="191" t="s">
        <v>305</v>
      </c>
      <c r="B12" s="192" t="s">
        <v>304</v>
      </c>
      <c r="C12" s="202" t="s">
        <v>306</v>
      </c>
      <c r="D12" s="195"/>
    </row>
    <row r="13" spans="1:4" ht="17.25" customHeight="1" x14ac:dyDescent="0.2">
      <c r="A13" s="191" t="s">
        <v>307</v>
      </c>
      <c r="B13" s="192" t="s">
        <v>291</v>
      </c>
      <c r="C13" s="192" t="s">
        <v>308</v>
      </c>
      <c r="D13" s="190"/>
    </row>
    <row r="14" spans="1:4" ht="17.25" customHeight="1" x14ac:dyDescent="0.2">
      <c r="A14" s="191" t="s">
        <v>309</v>
      </c>
      <c r="B14" s="192" t="s">
        <v>294</v>
      </c>
      <c r="C14" s="194"/>
      <c r="D14" s="190"/>
    </row>
    <row r="15" spans="1:4" ht="77.099999999999994" customHeight="1" x14ac:dyDescent="0.25">
      <c r="A15" s="191" t="s">
        <v>310</v>
      </c>
      <c r="B15" s="192" t="s">
        <v>304</v>
      </c>
      <c r="C15" s="196" t="s">
        <v>311</v>
      </c>
      <c r="D15" s="195"/>
    </row>
    <row r="16" spans="1:4" ht="62.1" customHeight="1" x14ac:dyDescent="0.25">
      <c r="A16" s="191" t="s">
        <v>312</v>
      </c>
      <c r="B16" s="192" t="s">
        <v>304</v>
      </c>
      <c r="C16" s="196" t="s">
        <v>313</v>
      </c>
      <c r="D16" s="195"/>
    </row>
    <row r="17" spans="1:4" ht="17.25" customHeight="1" x14ac:dyDescent="0.2">
      <c r="A17" s="191" t="s">
        <v>314</v>
      </c>
      <c r="B17" s="192" t="s">
        <v>294</v>
      </c>
      <c r="C17" s="194"/>
      <c r="D17" s="190"/>
    </row>
    <row r="18" spans="1:4" ht="32.1" customHeight="1" x14ac:dyDescent="0.25">
      <c r="A18" s="191" t="s">
        <v>315</v>
      </c>
      <c r="B18" s="192" t="s">
        <v>291</v>
      </c>
      <c r="C18" s="192" t="s">
        <v>297</v>
      </c>
      <c r="D18" s="193"/>
    </row>
    <row r="19" spans="1:4" ht="17.25" customHeight="1" x14ac:dyDescent="0.2">
      <c r="A19" s="191" t="s">
        <v>316</v>
      </c>
      <c r="B19" s="192" t="s">
        <v>291</v>
      </c>
      <c r="C19" s="192" t="s">
        <v>297</v>
      </c>
      <c r="D19" s="190"/>
    </row>
    <row r="20" spans="1:4" ht="62.25" customHeight="1" x14ac:dyDescent="0.25">
      <c r="A20" s="191" t="s">
        <v>317</v>
      </c>
      <c r="B20" s="192" t="s">
        <v>304</v>
      </c>
      <c r="C20" s="192" t="s">
        <v>318</v>
      </c>
      <c r="D20" s="195"/>
    </row>
    <row r="21" spans="1:4" ht="51" customHeight="1" x14ac:dyDescent="0.25">
      <c r="A21" s="191" t="s">
        <v>319</v>
      </c>
      <c r="B21" s="192" t="s">
        <v>304</v>
      </c>
      <c r="C21" s="192" t="s">
        <v>320</v>
      </c>
      <c r="D21" s="195"/>
    </row>
    <row r="22" spans="1:4" ht="34.5" customHeight="1" x14ac:dyDescent="0.25">
      <c r="A22" s="191" t="s">
        <v>321</v>
      </c>
      <c r="B22" s="192" t="s">
        <v>291</v>
      </c>
      <c r="C22" s="196" t="s">
        <v>322</v>
      </c>
      <c r="D22" s="193"/>
    </row>
    <row r="23" spans="1:4" ht="34.5" customHeight="1" x14ac:dyDescent="0.25">
      <c r="A23" s="196" t="s">
        <v>323</v>
      </c>
      <c r="B23" s="192" t="s">
        <v>291</v>
      </c>
      <c r="C23" s="192" t="s">
        <v>324</v>
      </c>
      <c r="D23" s="193"/>
    </row>
    <row r="24" spans="1:4" ht="22.5" customHeight="1" x14ac:dyDescent="0.2">
      <c r="A24" s="191" t="s">
        <v>325</v>
      </c>
      <c r="B24" s="192" t="s">
        <v>294</v>
      </c>
      <c r="C24" s="192" t="s">
        <v>326</v>
      </c>
      <c r="D24" s="190"/>
    </row>
    <row r="25" spans="1:4" ht="75.75" customHeight="1" x14ac:dyDescent="0.25">
      <c r="A25" s="230"/>
      <c r="B25" s="230"/>
      <c r="C25" s="230"/>
      <c r="D25" s="230"/>
    </row>
  </sheetData>
  <sheetProtection sheet="1" objects="1" scenarios="1"/>
  <mergeCells count="2">
    <mergeCell ref="A1:C1"/>
    <mergeCell ref="A25:D25"/>
  </mergeCells>
  <printOptions horizontalCentered="1" verticalCentered="1"/>
  <pageMargins left="0.25" right="0.25" top="0.5" bottom="0.5" header="0" footer="0"/>
  <pageSetup scale="81"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363E-16BD-4EB4-99B1-77A3EFC6D37D}">
  <sheetPr>
    <tabColor theme="4" tint="0.79998168889431442"/>
    <pageSetUpPr fitToPage="1"/>
  </sheetPr>
  <dimension ref="A1:Z56"/>
  <sheetViews>
    <sheetView zoomScale="90" zoomScaleNormal="90" workbookViewId="0">
      <selection activeCell="A2" sqref="A2:Z56"/>
    </sheetView>
  </sheetViews>
  <sheetFormatPr defaultRowHeight="15" x14ac:dyDescent="0.25"/>
  <cols>
    <col min="1" max="1" width="11.7109375" customWidth="1"/>
    <col min="2" max="2" width="8" style="6" customWidth="1"/>
    <col min="3" max="3" width="9.5703125" customWidth="1"/>
    <col min="4" max="4" width="9" customWidth="1"/>
    <col min="5" max="5" width="12.42578125" bestFit="1" customWidth="1"/>
    <col min="6" max="6" width="27.140625" bestFit="1" customWidth="1"/>
    <col min="7" max="7" width="10.28515625" bestFit="1" customWidth="1"/>
    <col min="8" max="8" width="9.85546875" customWidth="1"/>
    <col min="9" max="9" width="11.5703125" bestFit="1" customWidth="1"/>
    <col min="10" max="10" width="11.7109375" customWidth="1"/>
    <col min="11" max="12" width="15.5703125" customWidth="1"/>
    <col min="13" max="13" width="13.140625" customWidth="1"/>
    <col min="14" max="15" width="10.140625" customWidth="1"/>
    <col min="16" max="16" width="11.42578125" customWidth="1"/>
    <col min="17" max="17" width="13.7109375" customWidth="1"/>
    <col min="18" max="18" width="13.28515625" customWidth="1"/>
    <col min="19" max="19" width="14.140625" customWidth="1"/>
    <col min="20" max="21" width="15.85546875" customWidth="1"/>
    <col min="22" max="22" width="10.5703125" customWidth="1"/>
    <col min="23" max="23" width="37.85546875" customWidth="1"/>
    <col min="24" max="26" width="14.28515625" customWidth="1"/>
  </cols>
  <sheetData>
    <row r="1" spans="1:26" s="3" customFormat="1" ht="120.75" thickBot="1" x14ac:dyDescent="0.3">
      <c r="A1" s="1" t="s">
        <v>97</v>
      </c>
      <c r="B1" s="7" t="s">
        <v>1</v>
      </c>
      <c r="C1" s="2" t="s">
        <v>2</v>
      </c>
      <c r="D1" s="2" t="s">
        <v>96</v>
      </c>
      <c r="E1" s="2" t="s">
        <v>95</v>
      </c>
      <c r="F1" s="2" t="s">
        <v>9</v>
      </c>
      <c r="G1" s="2" t="s">
        <v>19</v>
      </c>
      <c r="H1" s="2" t="s">
        <v>92</v>
      </c>
      <c r="I1" s="2" t="s">
        <v>4</v>
      </c>
      <c r="J1" s="2" t="s">
        <v>81</v>
      </c>
      <c r="K1" s="2" t="s">
        <v>198</v>
      </c>
      <c r="L1" s="2" t="s">
        <v>199</v>
      </c>
      <c r="M1" s="2" t="s">
        <v>5</v>
      </c>
      <c r="N1" s="5" t="s">
        <v>200</v>
      </c>
      <c r="O1" s="5" t="s">
        <v>201</v>
      </c>
      <c r="P1" s="2" t="s">
        <v>6</v>
      </c>
      <c r="Q1" s="2" t="s">
        <v>14</v>
      </c>
      <c r="R1" s="2" t="s">
        <v>13</v>
      </c>
      <c r="S1" s="2" t="s">
        <v>16</v>
      </c>
      <c r="T1" s="2" t="s">
        <v>91</v>
      </c>
      <c r="U1" s="2" t="s">
        <v>90</v>
      </c>
      <c r="V1" s="2" t="s">
        <v>79</v>
      </c>
      <c r="W1" s="2" t="s">
        <v>89</v>
      </c>
      <c r="X1" s="2" t="s">
        <v>88</v>
      </c>
      <c r="Y1" s="2" t="s">
        <v>87</v>
      </c>
      <c r="Z1" s="2" t="s">
        <v>98</v>
      </c>
    </row>
    <row r="2" spans="1:26" x14ac:dyDescent="0.25">
      <c r="A2" s="205" t="s">
        <v>135</v>
      </c>
      <c r="B2" s="206"/>
      <c r="C2" s="205"/>
      <c r="D2" s="205"/>
      <c r="E2" s="205"/>
      <c r="F2" s="205"/>
      <c r="G2" s="205"/>
      <c r="H2" s="205"/>
      <c r="I2" s="207"/>
      <c r="J2" s="208"/>
      <c r="K2" s="207"/>
      <c r="L2" s="208"/>
      <c r="M2" s="208"/>
      <c r="N2" s="206"/>
      <c r="O2" s="206"/>
      <c r="P2" s="206"/>
      <c r="Q2" s="209"/>
      <c r="R2" s="210"/>
      <c r="S2" s="210"/>
      <c r="T2" s="210"/>
      <c r="U2" s="210"/>
      <c r="V2" s="209"/>
      <c r="W2" s="211"/>
      <c r="X2" s="212"/>
      <c r="Y2" s="212"/>
      <c r="Z2" s="213"/>
    </row>
    <row r="3" spans="1:26" x14ac:dyDescent="0.25">
      <c r="A3" s="205" t="s">
        <v>135</v>
      </c>
      <c r="B3" s="206"/>
      <c r="C3" s="205"/>
      <c r="D3" s="205"/>
      <c r="E3" s="205"/>
      <c r="F3" s="205"/>
      <c r="G3" s="205"/>
      <c r="H3" s="205"/>
      <c r="I3" s="207"/>
      <c r="J3" s="208"/>
      <c r="K3" s="207"/>
      <c r="L3" s="208"/>
      <c r="M3" s="208"/>
      <c r="N3" s="206"/>
      <c r="O3" s="206"/>
      <c r="P3" s="206"/>
      <c r="Q3" s="209"/>
      <c r="R3" s="210"/>
      <c r="S3" s="210"/>
      <c r="T3" s="210"/>
      <c r="U3" s="210"/>
      <c r="V3" s="209"/>
      <c r="W3" s="211"/>
      <c r="X3" s="212"/>
      <c r="Y3" s="212"/>
      <c r="Z3" s="213"/>
    </row>
    <row r="4" spans="1:26" x14ac:dyDescent="0.25">
      <c r="A4" s="205" t="s">
        <v>135</v>
      </c>
      <c r="B4" s="206"/>
      <c r="C4" s="205"/>
      <c r="D4" s="205"/>
      <c r="E4" s="205"/>
      <c r="F4" s="205"/>
      <c r="G4" s="205"/>
      <c r="H4" s="205"/>
      <c r="I4" s="207"/>
      <c r="J4" s="208"/>
      <c r="K4" s="207"/>
      <c r="L4" s="208"/>
      <c r="M4" s="208"/>
      <c r="N4" s="206"/>
      <c r="O4" s="206"/>
      <c r="P4" s="206"/>
      <c r="Q4" s="209"/>
      <c r="R4" s="210"/>
      <c r="S4" s="210"/>
      <c r="T4" s="210"/>
      <c r="U4" s="210"/>
      <c r="V4" s="209"/>
      <c r="W4" s="211"/>
      <c r="X4" s="212"/>
      <c r="Y4" s="212"/>
      <c r="Z4" s="213"/>
    </row>
    <row r="5" spans="1:26" x14ac:dyDescent="0.25">
      <c r="A5" s="205" t="s">
        <v>135</v>
      </c>
      <c r="B5" s="206"/>
      <c r="C5" s="205"/>
      <c r="D5" s="205"/>
      <c r="E5" s="205"/>
      <c r="F5" s="205"/>
      <c r="G5" s="205"/>
      <c r="H5" s="205"/>
      <c r="I5" s="208"/>
      <c r="J5" s="208"/>
      <c r="K5" s="208"/>
      <c r="L5" s="208"/>
      <c r="M5" s="208"/>
      <c r="N5" s="206"/>
      <c r="O5" s="206"/>
      <c r="P5" s="206"/>
      <c r="Q5" s="209"/>
      <c r="R5" s="210"/>
      <c r="S5" s="210"/>
      <c r="T5" s="210"/>
      <c r="U5" s="210"/>
      <c r="V5" s="209"/>
      <c r="W5" s="211"/>
      <c r="X5" s="212"/>
      <c r="Y5" s="212"/>
      <c r="Z5" s="213"/>
    </row>
    <row r="6" spans="1:26" x14ac:dyDescent="0.25">
      <c r="A6" s="205" t="s">
        <v>135</v>
      </c>
      <c r="B6" s="206"/>
      <c r="C6" s="216"/>
      <c r="D6" s="216"/>
      <c r="E6" s="216"/>
      <c r="F6" s="216"/>
      <c r="G6" s="216"/>
      <c r="H6" s="216"/>
      <c r="I6" s="207"/>
      <c r="J6" s="207"/>
      <c r="K6" s="207"/>
      <c r="L6" s="207"/>
      <c r="M6" s="207"/>
      <c r="N6" s="217"/>
      <c r="O6" s="217"/>
      <c r="P6" s="206"/>
      <c r="Q6" s="209"/>
      <c r="R6" s="210"/>
      <c r="S6" s="210"/>
      <c r="T6" s="210"/>
      <c r="U6" s="210"/>
      <c r="V6" s="209"/>
      <c r="W6" s="211"/>
      <c r="X6" s="212"/>
      <c r="Y6" s="212"/>
      <c r="Z6" s="213"/>
    </row>
    <row r="7" spans="1:26" x14ac:dyDescent="0.25">
      <c r="A7" s="205" t="s">
        <v>135</v>
      </c>
      <c r="B7" s="206"/>
      <c r="C7" s="205"/>
      <c r="D7" s="205"/>
      <c r="E7" s="205"/>
      <c r="F7" s="205"/>
      <c r="G7" s="205"/>
      <c r="H7" s="205"/>
      <c r="I7" s="208"/>
      <c r="J7" s="208"/>
      <c r="K7" s="208"/>
      <c r="L7" s="208"/>
      <c r="M7" s="208"/>
      <c r="N7" s="206"/>
      <c r="O7" s="206"/>
      <c r="P7" s="206"/>
      <c r="Q7" s="209"/>
      <c r="R7" s="210"/>
      <c r="S7" s="210"/>
      <c r="T7" s="210"/>
      <c r="U7" s="210"/>
      <c r="V7" s="209"/>
      <c r="W7" s="211"/>
      <c r="X7" s="212"/>
      <c r="Y7" s="212"/>
      <c r="Z7" s="213"/>
    </row>
    <row r="8" spans="1:26" x14ac:dyDescent="0.25">
      <c r="A8" s="205" t="s">
        <v>135</v>
      </c>
      <c r="B8" s="206"/>
      <c r="C8" s="205"/>
      <c r="D8" s="205"/>
      <c r="E8" s="205"/>
      <c r="F8" s="205"/>
      <c r="G8" s="205"/>
      <c r="H8" s="205"/>
      <c r="I8" s="208"/>
      <c r="J8" s="207"/>
      <c r="K8" s="207"/>
      <c r="L8" s="207"/>
      <c r="M8" s="207"/>
      <c r="N8" s="206"/>
      <c r="O8" s="206"/>
      <c r="P8" s="206"/>
      <c r="Q8" s="209"/>
      <c r="R8" s="210"/>
      <c r="S8" s="210"/>
      <c r="T8" s="210"/>
      <c r="U8" s="210"/>
      <c r="V8" s="209"/>
      <c r="W8" s="211"/>
      <c r="X8" s="212"/>
      <c r="Y8" s="212"/>
      <c r="Z8" s="213"/>
    </row>
    <row r="9" spans="1:26" x14ac:dyDescent="0.25">
      <c r="A9" s="205" t="s">
        <v>135</v>
      </c>
      <c r="B9" s="206"/>
      <c r="C9" s="205"/>
      <c r="D9" s="205"/>
      <c r="E9" s="205"/>
      <c r="F9" s="205"/>
      <c r="G9" s="205"/>
      <c r="H9" s="205"/>
      <c r="I9" s="208"/>
      <c r="J9" s="207"/>
      <c r="K9" s="207"/>
      <c r="L9" s="207"/>
      <c r="M9" s="207"/>
      <c r="N9" s="206"/>
      <c r="O9" s="206"/>
      <c r="P9" s="206"/>
      <c r="Q9" s="209"/>
      <c r="R9" s="210"/>
      <c r="S9" s="210"/>
      <c r="T9" s="210"/>
      <c r="U9" s="210"/>
      <c r="V9" s="209"/>
      <c r="W9" s="211"/>
      <c r="X9" s="212"/>
      <c r="Y9" s="212"/>
      <c r="Z9" s="213"/>
    </row>
    <row r="10" spans="1:26" x14ac:dyDescent="0.25">
      <c r="A10" s="205" t="s">
        <v>135</v>
      </c>
      <c r="B10" s="206"/>
      <c r="C10" s="205"/>
      <c r="D10" s="205"/>
      <c r="E10" s="205"/>
      <c r="F10" s="205"/>
      <c r="G10" s="205"/>
      <c r="H10" s="205"/>
      <c r="I10" s="208"/>
      <c r="J10" s="208"/>
      <c r="K10" s="208"/>
      <c r="L10" s="208"/>
      <c r="M10" s="208"/>
      <c r="N10" s="206"/>
      <c r="O10" s="206"/>
      <c r="P10" s="206"/>
      <c r="Q10" s="209"/>
      <c r="R10" s="210"/>
      <c r="S10" s="210"/>
      <c r="T10" s="210"/>
      <c r="U10" s="210"/>
      <c r="V10" s="209"/>
      <c r="W10" s="211"/>
      <c r="X10" s="212"/>
      <c r="Y10" s="212"/>
      <c r="Z10" s="213"/>
    </row>
    <row r="11" spans="1:26" x14ac:dyDescent="0.25">
      <c r="A11" s="205" t="s">
        <v>135</v>
      </c>
      <c r="B11" s="206"/>
      <c r="C11" s="205"/>
      <c r="D11" s="205"/>
      <c r="E11" s="205"/>
      <c r="F11" s="205"/>
      <c r="G11" s="205"/>
      <c r="H11" s="205"/>
      <c r="I11" s="208"/>
      <c r="J11" s="208"/>
      <c r="K11" s="208"/>
      <c r="L11" s="208"/>
      <c r="M11" s="208"/>
      <c r="N11" s="206"/>
      <c r="O11" s="206"/>
      <c r="P11" s="206"/>
      <c r="Q11" s="209"/>
      <c r="R11" s="210"/>
      <c r="S11" s="210"/>
      <c r="T11" s="210"/>
      <c r="U11" s="210"/>
      <c r="V11" s="209"/>
      <c r="W11" s="211"/>
      <c r="X11" s="212"/>
      <c r="Y11" s="212"/>
      <c r="Z11" s="213"/>
    </row>
    <row r="12" spans="1:26" x14ac:dyDescent="0.25">
      <c r="A12" s="205" t="s">
        <v>135</v>
      </c>
      <c r="B12" s="206"/>
      <c r="C12" s="205"/>
      <c r="D12" s="205"/>
      <c r="E12" s="205"/>
      <c r="F12" s="205"/>
      <c r="G12" s="205"/>
      <c r="H12" s="205"/>
      <c r="I12" s="208"/>
      <c r="J12" s="208"/>
      <c r="K12" s="208"/>
      <c r="L12" s="208"/>
      <c r="M12" s="208"/>
      <c r="N12" s="206"/>
      <c r="O12" s="206"/>
      <c r="P12" s="206"/>
      <c r="Q12" s="209"/>
      <c r="R12" s="210"/>
      <c r="S12" s="210"/>
      <c r="T12" s="210"/>
      <c r="U12" s="210"/>
      <c r="V12" s="209"/>
      <c r="W12" s="211"/>
      <c r="X12" s="212"/>
      <c r="Y12" s="212"/>
      <c r="Z12" s="213"/>
    </row>
    <row r="13" spans="1:26" x14ac:dyDescent="0.25">
      <c r="A13" s="205" t="s">
        <v>135</v>
      </c>
      <c r="B13" s="206"/>
      <c r="C13" s="205"/>
      <c r="D13" s="205"/>
      <c r="E13" s="205"/>
      <c r="F13" s="205"/>
      <c r="G13" s="205"/>
      <c r="H13" s="205"/>
      <c r="I13" s="208"/>
      <c r="J13" s="208"/>
      <c r="K13" s="208"/>
      <c r="L13" s="208"/>
      <c r="M13" s="208"/>
      <c r="N13" s="206"/>
      <c r="O13" s="206"/>
      <c r="P13" s="206"/>
      <c r="Q13" s="209"/>
      <c r="R13" s="210"/>
      <c r="S13" s="210"/>
      <c r="T13" s="210"/>
      <c r="U13" s="210"/>
      <c r="V13" s="209"/>
      <c r="W13" s="211"/>
      <c r="X13" s="212"/>
      <c r="Y13" s="212"/>
      <c r="Z13" s="213"/>
    </row>
    <row r="14" spans="1:26" x14ac:dyDescent="0.25">
      <c r="A14" s="205" t="s">
        <v>135</v>
      </c>
      <c r="B14" s="206"/>
      <c r="C14" s="205"/>
      <c r="D14" s="205"/>
      <c r="E14" s="205"/>
      <c r="F14" s="205"/>
      <c r="G14" s="205"/>
      <c r="H14" s="205"/>
      <c r="I14" s="208"/>
      <c r="J14" s="208"/>
      <c r="K14" s="208"/>
      <c r="L14" s="208"/>
      <c r="M14" s="208"/>
      <c r="N14" s="206"/>
      <c r="O14" s="206"/>
      <c r="P14" s="206"/>
      <c r="Q14" s="209"/>
      <c r="R14" s="210"/>
      <c r="S14" s="210"/>
      <c r="T14" s="210"/>
      <c r="U14" s="210"/>
      <c r="V14" s="209"/>
      <c r="W14" s="211"/>
      <c r="X14" s="212"/>
      <c r="Y14" s="212"/>
      <c r="Z14" s="213"/>
    </row>
    <row r="15" spans="1:26" x14ac:dyDescent="0.25">
      <c r="A15" s="205" t="s">
        <v>135</v>
      </c>
      <c r="B15" s="206"/>
      <c r="C15" s="205"/>
      <c r="D15" s="205"/>
      <c r="E15" s="205"/>
      <c r="F15" s="205"/>
      <c r="G15" s="205"/>
      <c r="H15" s="205"/>
      <c r="I15" s="208"/>
      <c r="J15" s="208"/>
      <c r="K15" s="208"/>
      <c r="L15" s="208"/>
      <c r="M15" s="208"/>
      <c r="N15" s="206"/>
      <c r="O15" s="206"/>
      <c r="P15" s="206"/>
      <c r="Q15" s="209"/>
      <c r="R15" s="210"/>
      <c r="S15" s="210"/>
      <c r="T15" s="210"/>
      <c r="U15" s="210"/>
      <c r="V15" s="209"/>
      <c r="W15" s="211"/>
      <c r="X15" s="212"/>
      <c r="Y15" s="212"/>
      <c r="Z15" s="213"/>
    </row>
    <row r="16" spans="1:26" x14ac:dyDescent="0.25">
      <c r="A16" s="205" t="s">
        <v>135</v>
      </c>
      <c r="B16" s="206"/>
      <c r="C16" s="205"/>
      <c r="D16" s="205"/>
      <c r="E16" s="205"/>
      <c r="F16" s="205"/>
      <c r="G16" s="205"/>
      <c r="H16" s="205"/>
      <c r="I16" s="208"/>
      <c r="J16" s="208"/>
      <c r="K16" s="208"/>
      <c r="L16" s="208"/>
      <c r="M16" s="208"/>
      <c r="N16" s="206"/>
      <c r="O16" s="206"/>
      <c r="P16" s="206"/>
      <c r="Q16" s="209"/>
      <c r="R16" s="210"/>
      <c r="S16" s="210"/>
      <c r="T16" s="210"/>
      <c r="U16" s="210"/>
      <c r="V16" s="209"/>
      <c r="W16" s="211"/>
      <c r="X16" s="212"/>
      <c r="Y16" s="212"/>
      <c r="Z16" s="213"/>
    </row>
    <row r="17" spans="1:26" x14ac:dyDescent="0.25">
      <c r="A17" s="205" t="s">
        <v>135</v>
      </c>
      <c r="B17" s="206"/>
      <c r="C17" s="205"/>
      <c r="D17" s="205"/>
      <c r="E17" s="205"/>
      <c r="F17" s="205"/>
      <c r="G17" s="205"/>
      <c r="H17" s="205"/>
      <c r="I17" s="208"/>
      <c r="J17" s="208"/>
      <c r="K17" s="208"/>
      <c r="L17" s="208"/>
      <c r="M17" s="208"/>
      <c r="N17" s="206"/>
      <c r="O17" s="206"/>
      <c r="P17" s="206"/>
      <c r="Q17" s="209"/>
      <c r="R17" s="210"/>
      <c r="S17" s="210"/>
      <c r="T17" s="210"/>
      <c r="U17" s="210"/>
      <c r="V17" s="209"/>
      <c r="W17" s="211"/>
      <c r="X17" s="212"/>
      <c r="Y17" s="212"/>
      <c r="Z17" s="213"/>
    </row>
    <row r="18" spans="1:26" x14ac:dyDescent="0.25">
      <c r="A18" s="205" t="s">
        <v>135</v>
      </c>
      <c r="B18" s="206"/>
      <c r="C18" s="205"/>
      <c r="D18" s="205"/>
      <c r="E18" s="205"/>
      <c r="F18" s="205"/>
      <c r="G18" s="205"/>
      <c r="H18" s="205"/>
      <c r="I18" s="208"/>
      <c r="J18" s="208"/>
      <c r="K18" s="208"/>
      <c r="L18" s="208"/>
      <c r="M18" s="208"/>
      <c r="N18" s="206"/>
      <c r="O18" s="206"/>
      <c r="P18" s="206"/>
      <c r="Q18" s="209"/>
      <c r="R18" s="210"/>
      <c r="S18" s="210"/>
      <c r="T18" s="210"/>
      <c r="U18" s="210"/>
      <c r="V18" s="209"/>
      <c r="W18" s="211"/>
      <c r="X18" s="212"/>
      <c r="Y18" s="212"/>
      <c r="Z18" s="213"/>
    </row>
    <row r="19" spans="1:26" x14ac:dyDescent="0.25">
      <c r="A19" s="205" t="s">
        <v>135</v>
      </c>
      <c r="B19" s="206"/>
      <c r="C19" s="205"/>
      <c r="D19" s="205"/>
      <c r="E19" s="205"/>
      <c r="F19" s="205"/>
      <c r="G19" s="205"/>
      <c r="H19" s="205"/>
      <c r="I19" s="208"/>
      <c r="J19" s="208"/>
      <c r="K19" s="208"/>
      <c r="L19" s="208"/>
      <c r="M19" s="208"/>
      <c r="N19" s="206"/>
      <c r="O19" s="206"/>
      <c r="P19" s="206"/>
      <c r="Q19" s="209"/>
      <c r="R19" s="210"/>
      <c r="S19" s="210"/>
      <c r="T19" s="210"/>
      <c r="U19" s="210"/>
      <c r="V19" s="209"/>
      <c r="W19" s="211"/>
      <c r="X19" s="212"/>
      <c r="Y19" s="212"/>
      <c r="Z19" s="213"/>
    </row>
    <row r="20" spans="1:26" x14ac:dyDescent="0.25">
      <c r="A20" s="205" t="s">
        <v>135</v>
      </c>
      <c r="B20" s="206"/>
      <c r="C20" s="205"/>
      <c r="D20" s="205"/>
      <c r="E20" s="205"/>
      <c r="F20" s="205"/>
      <c r="G20" s="205"/>
      <c r="H20" s="205"/>
      <c r="I20" s="208"/>
      <c r="J20" s="208"/>
      <c r="K20" s="208"/>
      <c r="L20" s="208"/>
      <c r="M20" s="208"/>
      <c r="N20" s="206"/>
      <c r="O20" s="206"/>
      <c r="P20" s="206"/>
      <c r="Q20" s="209"/>
      <c r="R20" s="210"/>
      <c r="S20" s="210"/>
      <c r="T20" s="210"/>
      <c r="U20" s="210"/>
      <c r="V20" s="209"/>
      <c r="W20" s="211"/>
      <c r="X20" s="212"/>
      <c r="Y20" s="212"/>
      <c r="Z20" s="213"/>
    </row>
    <row r="21" spans="1:26" x14ac:dyDescent="0.25">
      <c r="A21" s="205" t="s">
        <v>135</v>
      </c>
      <c r="B21" s="206"/>
      <c r="C21" s="205"/>
      <c r="D21" s="205"/>
      <c r="E21" s="205"/>
      <c r="F21" s="205"/>
      <c r="G21" s="205"/>
      <c r="H21" s="205"/>
      <c r="I21" s="208"/>
      <c r="J21" s="208"/>
      <c r="K21" s="208"/>
      <c r="L21" s="208"/>
      <c r="M21" s="208"/>
      <c r="N21" s="206"/>
      <c r="O21" s="206"/>
      <c r="P21" s="206"/>
      <c r="Q21" s="209"/>
      <c r="R21" s="210"/>
      <c r="S21" s="210"/>
      <c r="T21" s="210"/>
      <c r="U21" s="210"/>
      <c r="V21" s="209"/>
      <c r="W21" s="211"/>
      <c r="X21" s="212"/>
      <c r="Y21" s="212"/>
      <c r="Z21" s="213"/>
    </row>
    <row r="22" spans="1:26" x14ac:dyDescent="0.25">
      <c r="A22" s="205" t="s">
        <v>135</v>
      </c>
      <c r="B22" s="214"/>
      <c r="C22" s="205"/>
      <c r="D22" s="205"/>
      <c r="E22" s="205"/>
      <c r="F22" s="205"/>
      <c r="G22" s="205"/>
      <c r="H22" s="205"/>
      <c r="I22" s="205"/>
      <c r="J22" s="205"/>
      <c r="K22" s="205"/>
      <c r="L22" s="205"/>
      <c r="M22" s="205"/>
      <c r="N22" s="205"/>
      <c r="O22" s="205"/>
      <c r="P22" s="205"/>
      <c r="Q22" s="205"/>
      <c r="R22" s="205"/>
      <c r="S22" s="205"/>
      <c r="T22" s="205"/>
      <c r="U22" s="210"/>
      <c r="V22" s="209"/>
      <c r="W22" s="205"/>
      <c r="X22" s="205"/>
      <c r="Y22" s="205"/>
      <c r="Z22" s="213"/>
    </row>
    <row r="23" spans="1:26" x14ac:dyDescent="0.25">
      <c r="A23" s="205" t="s">
        <v>135</v>
      </c>
      <c r="B23" s="214"/>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13"/>
    </row>
    <row r="24" spans="1:26" x14ac:dyDescent="0.25">
      <c r="A24" s="205" t="s">
        <v>135</v>
      </c>
      <c r="B24" s="214"/>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13"/>
    </row>
    <row r="25" spans="1:26" x14ac:dyDescent="0.25">
      <c r="A25" s="205" t="s">
        <v>135</v>
      </c>
      <c r="B25" s="214"/>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13"/>
    </row>
    <row r="26" spans="1:26" x14ac:dyDescent="0.25">
      <c r="A26" s="205" t="s">
        <v>135</v>
      </c>
      <c r="B26" s="214"/>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13"/>
    </row>
    <row r="27" spans="1:26" x14ac:dyDescent="0.25">
      <c r="A27" s="205" t="s">
        <v>135</v>
      </c>
      <c r="B27" s="214"/>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13"/>
    </row>
    <row r="28" spans="1:26" x14ac:dyDescent="0.25">
      <c r="A28" s="205" t="s">
        <v>135</v>
      </c>
      <c r="B28" s="214"/>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13"/>
    </row>
    <row r="29" spans="1:26" x14ac:dyDescent="0.25">
      <c r="A29" s="205" t="s">
        <v>135</v>
      </c>
      <c r="B29" s="214"/>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13"/>
    </row>
    <row r="30" spans="1:26" x14ac:dyDescent="0.25">
      <c r="A30" s="205" t="s">
        <v>135</v>
      </c>
      <c r="B30" s="214"/>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15"/>
    </row>
    <row r="31" spans="1:26" x14ac:dyDescent="0.25">
      <c r="A31" s="205" t="s">
        <v>135</v>
      </c>
      <c r="B31" s="214"/>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15"/>
    </row>
    <row r="32" spans="1:26" x14ac:dyDescent="0.25">
      <c r="A32" s="205" t="s">
        <v>135</v>
      </c>
      <c r="B32" s="214"/>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15"/>
    </row>
    <row r="33" spans="1:26" x14ac:dyDescent="0.25">
      <c r="A33" s="205" t="s">
        <v>135</v>
      </c>
      <c r="B33" s="214"/>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15"/>
    </row>
    <row r="34" spans="1:26" x14ac:dyDescent="0.25">
      <c r="A34" s="205" t="s">
        <v>135</v>
      </c>
      <c r="B34" s="214"/>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15"/>
    </row>
    <row r="35" spans="1:26" x14ac:dyDescent="0.25">
      <c r="A35" s="205" t="s">
        <v>135</v>
      </c>
      <c r="B35" s="214"/>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15"/>
    </row>
    <row r="36" spans="1:26" x14ac:dyDescent="0.25">
      <c r="A36" s="205" t="s">
        <v>135</v>
      </c>
      <c r="B36" s="214"/>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15"/>
    </row>
    <row r="37" spans="1:26" x14ac:dyDescent="0.25">
      <c r="A37" s="205" t="s">
        <v>135</v>
      </c>
      <c r="B37" s="21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15"/>
    </row>
    <row r="38" spans="1:26" x14ac:dyDescent="0.25">
      <c r="A38" s="205" t="s">
        <v>135</v>
      </c>
      <c r="B38" s="214"/>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15"/>
    </row>
    <row r="39" spans="1:26" x14ac:dyDescent="0.25">
      <c r="A39" s="205" t="s">
        <v>135</v>
      </c>
      <c r="B39" s="214"/>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15"/>
    </row>
    <row r="40" spans="1:26" x14ac:dyDescent="0.25">
      <c r="A40" s="205" t="s">
        <v>135</v>
      </c>
      <c r="B40" s="214"/>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15"/>
    </row>
    <row r="41" spans="1:26" x14ac:dyDescent="0.25">
      <c r="A41" s="205" t="s">
        <v>135</v>
      </c>
      <c r="B41" s="214"/>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15"/>
    </row>
    <row r="42" spans="1:26" x14ac:dyDescent="0.25">
      <c r="A42" s="205" t="s">
        <v>135</v>
      </c>
      <c r="B42" s="214"/>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15"/>
    </row>
    <row r="43" spans="1:26" x14ac:dyDescent="0.25">
      <c r="A43" s="205" t="s">
        <v>135</v>
      </c>
      <c r="B43" s="214"/>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15"/>
    </row>
    <row r="44" spans="1:26" x14ac:dyDescent="0.25">
      <c r="A44" s="205" t="s">
        <v>135</v>
      </c>
      <c r="B44" s="214"/>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15"/>
    </row>
    <row r="45" spans="1:26" x14ac:dyDescent="0.25">
      <c r="A45" s="205" t="s">
        <v>135</v>
      </c>
      <c r="B45" s="214"/>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15"/>
    </row>
    <row r="46" spans="1:26" x14ac:dyDescent="0.25">
      <c r="A46" s="205" t="s">
        <v>135</v>
      </c>
      <c r="B46" s="214"/>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15"/>
    </row>
    <row r="47" spans="1:26" x14ac:dyDescent="0.25">
      <c r="A47" s="205" t="s">
        <v>135</v>
      </c>
      <c r="B47" s="214"/>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15"/>
    </row>
    <row r="48" spans="1:26" x14ac:dyDescent="0.25">
      <c r="A48" s="205" t="s">
        <v>135</v>
      </c>
      <c r="B48" s="214"/>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15"/>
    </row>
    <row r="49" spans="1:26" x14ac:dyDescent="0.25">
      <c r="A49" s="205"/>
      <c r="B49" s="214"/>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15"/>
    </row>
    <row r="50" spans="1:26" x14ac:dyDescent="0.25">
      <c r="A50" s="205" t="s">
        <v>278</v>
      </c>
      <c r="B50" s="214"/>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15"/>
    </row>
    <row r="51" spans="1:26" x14ac:dyDescent="0.25">
      <c r="A51" s="205"/>
      <c r="B51" s="214"/>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15"/>
    </row>
    <row r="52" spans="1:26" x14ac:dyDescent="0.25">
      <c r="A52" s="205"/>
      <c r="B52" s="214"/>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15"/>
    </row>
    <row r="53" spans="1:26" x14ac:dyDescent="0.25">
      <c r="A53" s="205"/>
      <c r="B53" s="214"/>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15"/>
    </row>
    <row r="54" spans="1:26" x14ac:dyDescent="0.25">
      <c r="A54" s="205"/>
      <c r="B54" s="214"/>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15"/>
    </row>
    <row r="55" spans="1:26" x14ac:dyDescent="0.25">
      <c r="A55" s="205"/>
      <c r="B55" s="214"/>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row>
    <row r="56" spans="1:26" x14ac:dyDescent="0.25">
      <c r="A56" s="205"/>
      <c r="B56" s="214"/>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row>
  </sheetData>
  <phoneticPr fontId="16" type="noConversion"/>
  <pageMargins left="0.25" right="0.25" top="0.75" bottom="0.75" header="0.3" footer="0.3"/>
  <pageSetup paperSize="5" scale="48"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873B-D129-4726-9483-D9F77FCDD863}">
  <sheetPr>
    <tabColor theme="9" tint="0.79998168889431442"/>
    <pageSetUpPr fitToPage="1"/>
  </sheetPr>
  <dimension ref="A1:Z54"/>
  <sheetViews>
    <sheetView zoomScale="90" zoomScaleNormal="90" workbookViewId="0">
      <selection activeCell="A2" sqref="A2:Z46"/>
    </sheetView>
  </sheetViews>
  <sheetFormatPr defaultRowHeight="15" x14ac:dyDescent="0.25"/>
  <cols>
    <col min="1" max="1" width="11.7109375" customWidth="1"/>
    <col min="2" max="2" width="8" style="6" customWidth="1"/>
    <col min="3" max="3" width="9.5703125" customWidth="1"/>
    <col min="4" max="4" width="9" customWidth="1"/>
    <col min="5" max="5" width="12.42578125" bestFit="1" customWidth="1"/>
    <col min="6" max="6" width="27.140625" bestFit="1" customWidth="1"/>
    <col min="7" max="7" width="10.28515625" bestFit="1" customWidth="1"/>
    <col min="8" max="8" width="9.85546875" customWidth="1"/>
    <col min="9" max="9" width="11.5703125" bestFit="1" customWidth="1"/>
    <col min="10" max="10" width="11.7109375" customWidth="1"/>
    <col min="11" max="12" width="15.5703125" customWidth="1"/>
    <col min="13" max="13" width="13.140625" customWidth="1"/>
    <col min="14" max="15" width="10.140625" customWidth="1"/>
    <col min="16" max="16" width="11.42578125" customWidth="1"/>
    <col min="17" max="17" width="13.7109375" customWidth="1"/>
    <col min="18" max="18" width="13.28515625" customWidth="1"/>
    <col min="19" max="19" width="14.140625" customWidth="1"/>
    <col min="20" max="21" width="15.85546875" customWidth="1"/>
    <col min="22" max="22" width="10.5703125" customWidth="1"/>
    <col min="23" max="23" width="37.85546875" customWidth="1"/>
    <col min="24" max="26" width="14.28515625" customWidth="1"/>
  </cols>
  <sheetData>
    <row r="1" spans="1:26" s="3" customFormat="1" ht="120.75" thickBot="1" x14ac:dyDescent="0.3">
      <c r="A1" s="1" t="s">
        <v>97</v>
      </c>
      <c r="B1" s="7" t="s">
        <v>1</v>
      </c>
      <c r="C1" s="2" t="s">
        <v>2</v>
      </c>
      <c r="D1" s="2" t="s">
        <v>96</v>
      </c>
      <c r="E1" s="2" t="s">
        <v>95</v>
      </c>
      <c r="F1" s="2" t="s">
        <v>9</v>
      </c>
      <c r="G1" s="2" t="s">
        <v>19</v>
      </c>
      <c r="H1" s="2" t="s">
        <v>92</v>
      </c>
      <c r="I1" s="2" t="s">
        <v>4</v>
      </c>
      <c r="J1" s="2" t="s">
        <v>81</v>
      </c>
      <c r="K1" s="2" t="s">
        <v>198</v>
      </c>
      <c r="L1" s="2" t="s">
        <v>199</v>
      </c>
      <c r="M1" s="2" t="s">
        <v>5</v>
      </c>
      <c r="N1" s="5" t="s">
        <v>200</v>
      </c>
      <c r="O1" s="5" t="s">
        <v>201</v>
      </c>
      <c r="P1" s="2" t="s">
        <v>6</v>
      </c>
      <c r="Q1" s="2" t="s">
        <v>14</v>
      </c>
      <c r="R1" s="2" t="s">
        <v>13</v>
      </c>
      <c r="S1" s="2" t="s">
        <v>16</v>
      </c>
      <c r="T1" s="2" t="s">
        <v>91</v>
      </c>
      <c r="U1" s="2" t="s">
        <v>90</v>
      </c>
      <c r="V1" s="2" t="s">
        <v>79</v>
      </c>
      <c r="W1" s="2" t="s">
        <v>89</v>
      </c>
      <c r="X1" s="2" t="s">
        <v>88</v>
      </c>
      <c r="Y1" s="2" t="s">
        <v>87</v>
      </c>
      <c r="Z1" s="2" t="s">
        <v>98</v>
      </c>
    </row>
    <row r="2" spans="1:26" x14ac:dyDescent="0.25">
      <c r="A2" s="205" t="s">
        <v>135</v>
      </c>
      <c r="B2" s="206"/>
      <c r="C2" s="205"/>
      <c r="D2" s="205"/>
      <c r="E2" s="205"/>
      <c r="F2" s="205"/>
      <c r="G2" s="205"/>
      <c r="H2" s="205"/>
      <c r="I2" s="207"/>
      <c r="J2" s="208"/>
      <c r="K2" s="207"/>
      <c r="L2" s="208"/>
      <c r="M2" s="208"/>
      <c r="N2" s="206"/>
      <c r="O2" s="206"/>
      <c r="P2" s="206"/>
      <c r="Q2" s="209"/>
      <c r="R2" s="210"/>
      <c r="S2" s="210"/>
      <c r="T2" s="210"/>
      <c r="U2" s="210"/>
      <c r="V2" s="209"/>
      <c r="W2" s="211"/>
      <c r="X2" s="212"/>
      <c r="Y2" s="212"/>
      <c r="Z2" s="213"/>
    </row>
    <row r="3" spans="1:26" x14ac:dyDescent="0.25">
      <c r="A3" s="205" t="s">
        <v>135</v>
      </c>
      <c r="B3" s="206"/>
      <c r="C3" s="205"/>
      <c r="D3" s="205"/>
      <c r="E3" s="205"/>
      <c r="F3" s="205"/>
      <c r="G3" s="205"/>
      <c r="H3" s="205"/>
      <c r="I3" s="207"/>
      <c r="J3" s="208"/>
      <c r="K3" s="207"/>
      <c r="L3" s="208"/>
      <c r="M3" s="208"/>
      <c r="N3" s="206"/>
      <c r="O3" s="206"/>
      <c r="P3" s="206"/>
      <c r="Q3" s="209"/>
      <c r="R3" s="210"/>
      <c r="S3" s="210"/>
      <c r="T3" s="210"/>
      <c r="U3" s="210"/>
      <c r="V3" s="209"/>
      <c r="W3" s="211"/>
      <c r="X3" s="212"/>
      <c r="Y3" s="212"/>
      <c r="Z3" s="213"/>
    </row>
    <row r="4" spans="1:26" x14ac:dyDescent="0.25">
      <c r="A4" s="205" t="s">
        <v>135</v>
      </c>
      <c r="B4" s="206"/>
      <c r="C4" s="205"/>
      <c r="D4" s="205"/>
      <c r="E4" s="205"/>
      <c r="F4" s="205"/>
      <c r="G4" s="205"/>
      <c r="H4" s="205"/>
      <c r="I4" s="207"/>
      <c r="J4" s="208"/>
      <c r="K4" s="207"/>
      <c r="L4" s="208"/>
      <c r="M4" s="208"/>
      <c r="N4" s="206"/>
      <c r="O4" s="206"/>
      <c r="P4" s="206"/>
      <c r="Q4" s="209"/>
      <c r="R4" s="210"/>
      <c r="S4" s="210"/>
      <c r="T4" s="210"/>
      <c r="U4" s="210"/>
      <c r="V4" s="209"/>
      <c r="W4" s="211"/>
      <c r="X4" s="212"/>
      <c r="Y4" s="212"/>
      <c r="Z4" s="213"/>
    </row>
    <row r="5" spans="1:26" x14ac:dyDescent="0.25">
      <c r="A5" s="205" t="s">
        <v>135</v>
      </c>
      <c r="B5" s="206"/>
      <c r="C5" s="205"/>
      <c r="D5" s="205"/>
      <c r="E5" s="205"/>
      <c r="F5" s="205"/>
      <c r="G5" s="205"/>
      <c r="H5" s="205"/>
      <c r="I5" s="208"/>
      <c r="J5" s="208"/>
      <c r="K5" s="208"/>
      <c r="L5" s="208"/>
      <c r="M5" s="208"/>
      <c r="N5" s="206"/>
      <c r="O5" s="206"/>
      <c r="P5" s="206"/>
      <c r="Q5" s="209"/>
      <c r="R5" s="210"/>
      <c r="S5" s="210"/>
      <c r="T5" s="210"/>
      <c r="U5" s="210"/>
      <c r="V5" s="209"/>
      <c r="W5" s="211"/>
      <c r="X5" s="212"/>
      <c r="Y5" s="212"/>
      <c r="Z5" s="213"/>
    </row>
    <row r="6" spans="1:26" x14ac:dyDescent="0.25">
      <c r="A6" s="205" t="s">
        <v>135</v>
      </c>
      <c r="B6" s="206"/>
      <c r="C6" s="205"/>
      <c r="D6" s="205"/>
      <c r="E6" s="205"/>
      <c r="F6" s="205"/>
      <c r="G6" s="205"/>
      <c r="H6" s="205"/>
      <c r="I6" s="208"/>
      <c r="J6" s="208"/>
      <c r="K6" s="208"/>
      <c r="L6" s="208"/>
      <c r="M6" s="208"/>
      <c r="N6" s="206"/>
      <c r="O6" s="206"/>
      <c r="P6" s="206"/>
      <c r="Q6" s="209"/>
      <c r="R6" s="210"/>
      <c r="S6" s="210"/>
      <c r="T6" s="210"/>
      <c r="U6" s="210"/>
      <c r="V6" s="209"/>
      <c r="W6" s="211"/>
      <c r="X6" s="212"/>
      <c r="Y6" s="212"/>
      <c r="Z6" s="213"/>
    </row>
    <row r="7" spans="1:26" x14ac:dyDescent="0.25">
      <c r="A7" s="205" t="s">
        <v>135</v>
      </c>
      <c r="B7" s="206"/>
      <c r="C7" s="205"/>
      <c r="D7" s="205"/>
      <c r="E7" s="205"/>
      <c r="F7" s="205"/>
      <c r="G7" s="205"/>
      <c r="H7" s="205"/>
      <c r="I7" s="208"/>
      <c r="J7" s="208"/>
      <c r="K7" s="208"/>
      <c r="L7" s="208"/>
      <c r="M7" s="208"/>
      <c r="N7" s="206"/>
      <c r="O7" s="206"/>
      <c r="P7" s="206"/>
      <c r="Q7" s="209"/>
      <c r="R7" s="210"/>
      <c r="S7" s="210"/>
      <c r="T7" s="210"/>
      <c r="U7" s="210"/>
      <c r="V7" s="209"/>
      <c r="W7" s="211"/>
      <c r="X7" s="212"/>
      <c r="Y7" s="212"/>
      <c r="Z7" s="213"/>
    </row>
    <row r="8" spans="1:26" x14ac:dyDescent="0.25">
      <c r="A8" s="205" t="s">
        <v>135</v>
      </c>
      <c r="B8" s="206"/>
      <c r="C8" s="205"/>
      <c r="D8" s="205"/>
      <c r="E8" s="205"/>
      <c r="F8" s="205"/>
      <c r="G8" s="205"/>
      <c r="H8" s="205"/>
      <c r="I8" s="208"/>
      <c r="J8" s="208"/>
      <c r="K8" s="208"/>
      <c r="L8" s="208"/>
      <c r="M8" s="208"/>
      <c r="N8" s="206"/>
      <c r="O8" s="206"/>
      <c r="P8" s="206"/>
      <c r="Q8" s="209"/>
      <c r="R8" s="210"/>
      <c r="S8" s="210"/>
      <c r="T8" s="210"/>
      <c r="U8" s="210"/>
      <c r="V8" s="209"/>
      <c r="W8" s="211"/>
      <c r="X8" s="212"/>
      <c r="Y8" s="212"/>
      <c r="Z8" s="213"/>
    </row>
    <row r="9" spans="1:26" x14ac:dyDescent="0.25">
      <c r="A9" s="205" t="s">
        <v>135</v>
      </c>
      <c r="B9" s="206"/>
      <c r="C9" s="205"/>
      <c r="D9" s="205"/>
      <c r="E9" s="205"/>
      <c r="F9" s="205"/>
      <c r="G9" s="205"/>
      <c r="H9" s="205"/>
      <c r="I9" s="208"/>
      <c r="J9" s="208"/>
      <c r="K9" s="208"/>
      <c r="L9" s="208"/>
      <c r="M9" s="208"/>
      <c r="N9" s="206"/>
      <c r="O9" s="206"/>
      <c r="P9" s="206"/>
      <c r="Q9" s="209"/>
      <c r="R9" s="210"/>
      <c r="S9" s="210"/>
      <c r="T9" s="210"/>
      <c r="U9" s="210"/>
      <c r="V9" s="209"/>
      <c r="W9" s="211"/>
      <c r="X9" s="212"/>
      <c r="Y9" s="212"/>
      <c r="Z9" s="213"/>
    </row>
    <row r="10" spans="1:26" x14ac:dyDescent="0.25">
      <c r="A10" s="205" t="s">
        <v>135</v>
      </c>
      <c r="B10" s="206"/>
      <c r="C10" s="205"/>
      <c r="D10" s="205"/>
      <c r="E10" s="205"/>
      <c r="F10" s="205"/>
      <c r="G10" s="205"/>
      <c r="H10" s="205"/>
      <c r="I10" s="208"/>
      <c r="J10" s="208"/>
      <c r="K10" s="208"/>
      <c r="L10" s="208"/>
      <c r="M10" s="208"/>
      <c r="N10" s="206"/>
      <c r="O10" s="206"/>
      <c r="P10" s="206"/>
      <c r="Q10" s="209"/>
      <c r="R10" s="210"/>
      <c r="S10" s="210"/>
      <c r="T10" s="210"/>
      <c r="U10" s="210"/>
      <c r="V10" s="209"/>
      <c r="W10" s="211"/>
      <c r="X10" s="212"/>
      <c r="Y10" s="212"/>
      <c r="Z10" s="213"/>
    </row>
    <row r="11" spans="1:26" x14ac:dyDescent="0.25">
      <c r="A11" s="205" t="s">
        <v>135</v>
      </c>
      <c r="B11" s="206"/>
      <c r="C11" s="205"/>
      <c r="D11" s="205"/>
      <c r="E11" s="205"/>
      <c r="F11" s="205"/>
      <c r="G11" s="205"/>
      <c r="H11" s="205"/>
      <c r="I11" s="208"/>
      <c r="J11" s="208"/>
      <c r="K11" s="208"/>
      <c r="L11" s="208"/>
      <c r="M11" s="208"/>
      <c r="N11" s="206"/>
      <c r="O11" s="206"/>
      <c r="P11" s="206"/>
      <c r="Q11" s="209"/>
      <c r="R11" s="210"/>
      <c r="S11" s="210"/>
      <c r="T11" s="210"/>
      <c r="U11" s="210"/>
      <c r="V11" s="209"/>
      <c r="W11" s="211"/>
      <c r="X11" s="212"/>
      <c r="Y11" s="212"/>
      <c r="Z11" s="213"/>
    </row>
    <row r="12" spans="1:26" x14ac:dyDescent="0.25">
      <c r="A12" s="205" t="s">
        <v>135</v>
      </c>
      <c r="B12" s="206"/>
      <c r="C12" s="205"/>
      <c r="D12" s="205"/>
      <c r="E12" s="205"/>
      <c r="F12" s="205"/>
      <c r="G12" s="205"/>
      <c r="H12" s="205"/>
      <c r="I12" s="208"/>
      <c r="J12" s="208"/>
      <c r="K12" s="208"/>
      <c r="L12" s="208"/>
      <c r="M12" s="208"/>
      <c r="N12" s="206"/>
      <c r="O12" s="206"/>
      <c r="P12" s="206"/>
      <c r="Q12" s="209"/>
      <c r="R12" s="210"/>
      <c r="S12" s="210"/>
      <c r="T12" s="210"/>
      <c r="U12" s="210"/>
      <c r="V12" s="209"/>
      <c r="W12" s="211"/>
      <c r="X12" s="212"/>
      <c r="Y12" s="212"/>
      <c r="Z12" s="213"/>
    </row>
    <row r="13" spans="1:26" x14ac:dyDescent="0.25">
      <c r="A13" s="205" t="s">
        <v>135</v>
      </c>
      <c r="B13" s="206"/>
      <c r="C13" s="205"/>
      <c r="D13" s="205"/>
      <c r="E13" s="205"/>
      <c r="F13" s="205"/>
      <c r="G13" s="205"/>
      <c r="H13" s="205"/>
      <c r="I13" s="208"/>
      <c r="J13" s="208"/>
      <c r="K13" s="208"/>
      <c r="L13" s="208"/>
      <c r="M13" s="208"/>
      <c r="N13" s="206"/>
      <c r="O13" s="206"/>
      <c r="P13" s="206"/>
      <c r="Q13" s="209"/>
      <c r="R13" s="210"/>
      <c r="S13" s="210"/>
      <c r="T13" s="210"/>
      <c r="U13" s="210"/>
      <c r="V13" s="209"/>
      <c r="W13" s="211"/>
      <c r="X13" s="212"/>
      <c r="Y13" s="212"/>
      <c r="Z13" s="213"/>
    </row>
    <row r="14" spans="1:26" x14ac:dyDescent="0.25">
      <c r="A14" s="205" t="s">
        <v>135</v>
      </c>
      <c r="B14" s="206"/>
      <c r="C14" s="205"/>
      <c r="D14" s="205"/>
      <c r="E14" s="205"/>
      <c r="F14" s="205"/>
      <c r="G14" s="205"/>
      <c r="H14" s="205"/>
      <c r="I14" s="208"/>
      <c r="J14" s="208"/>
      <c r="K14" s="208"/>
      <c r="L14" s="208"/>
      <c r="M14" s="208"/>
      <c r="N14" s="206"/>
      <c r="O14" s="206"/>
      <c r="P14" s="206"/>
      <c r="Q14" s="209"/>
      <c r="R14" s="210"/>
      <c r="S14" s="210"/>
      <c r="T14" s="210"/>
      <c r="U14" s="210"/>
      <c r="V14" s="209"/>
      <c r="W14" s="211"/>
      <c r="X14" s="212"/>
      <c r="Y14" s="212"/>
      <c r="Z14" s="213"/>
    </row>
    <row r="15" spans="1:26" x14ac:dyDescent="0.25">
      <c r="A15" s="205" t="s">
        <v>135</v>
      </c>
      <c r="B15" s="206"/>
      <c r="C15" s="205"/>
      <c r="D15" s="205"/>
      <c r="E15" s="205"/>
      <c r="F15" s="205"/>
      <c r="G15" s="205"/>
      <c r="H15" s="205"/>
      <c r="I15" s="208"/>
      <c r="J15" s="208"/>
      <c r="K15" s="208"/>
      <c r="L15" s="208"/>
      <c r="M15" s="208"/>
      <c r="N15" s="206"/>
      <c r="O15" s="206"/>
      <c r="P15" s="206"/>
      <c r="Q15" s="209"/>
      <c r="R15" s="210"/>
      <c r="S15" s="210"/>
      <c r="T15" s="210"/>
      <c r="U15" s="210"/>
      <c r="V15" s="209"/>
      <c r="W15" s="211"/>
      <c r="X15" s="212"/>
      <c r="Y15" s="212"/>
      <c r="Z15" s="213"/>
    </row>
    <row r="16" spans="1:26" x14ac:dyDescent="0.25">
      <c r="A16" s="205" t="s">
        <v>135</v>
      </c>
      <c r="B16" s="206"/>
      <c r="C16" s="205"/>
      <c r="D16" s="205"/>
      <c r="E16" s="205"/>
      <c r="F16" s="205"/>
      <c r="G16" s="205"/>
      <c r="H16" s="205"/>
      <c r="I16" s="208"/>
      <c r="J16" s="208"/>
      <c r="K16" s="208"/>
      <c r="L16" s="208"/>
      <c r="M16" s="208"/>
      <c r="N16" s="206"/>
      <c r="O16" s="206"/>
      <c r="P16" s="206"/>
      <c r="Q16" s="209"/>
      <c r="R16" s="210"/>
      <c r="S16" s="210"/>
      <c r="T16" s="210"/>
      <c r="U16" s="210"/>
      <c r="V16" s="209"/>
      <c r="W16" s="211"/>
      <c r="X16" s="212"/>
      <c r="Y16" s="212"/>
      <c r="Z16" s="213"/>
    </row>
    <row r="17" spans="1:26" x14ac:dyDescent="0.25">
      <c r="A17" s="205" t="s">
        <v>135</v>
      </c>
      <c r="B17" s="206"/>
      <c r="C17" s="205"/>
      <c r="D17" s="205"/>
      <c r="E17" s="205"/>
      <c r="F17" s="205"/>
      <c r="G17" s="205"/>
      <c r="H17" s="205"/>
      <c r="I17" s="208"/>
      <c r="J17" s="208"/>
      <c r="K17" s="208"/>
      <c r="L17" s="208"/>
      <c r="M17" s="208"/>
      <c r="N17" s="206"/>
      <c r="O17" s="206"/>
      <c r="P17" s="206"/>
      <c r="Q17" s="209"/>
      <c r="R17" s="210"/>
      <c r="S17" s="210"/>
      <c r="T17" s="210"/>
      <c r="U17" s="210"/>
      <c r="V17" s="209"/>
      <c r="W17" s="211"/>
      <c r="X17" s="212"/>
      <c r="Y17" s="212"/>
      <c r="Z17" s="213"/>
    </row>
    <row r="18" spans="1:26" x14ac:dyDescent="0.25">
      <c r="A18" s="205" t="s">
        <v>135</v>
      </c>
      <c r="B18" s="206"/>
      <c r="C18" s="205"/>
      <c r="D18" s="205"/>
      <c r="E18" s="205"/>
      <c r="F18" s="205"/>
      <c r="G18" s="205"/>
      <c r="H18" s="205"/>
      <c r="I18" s="208"/>
      <c r="J18" s="208"/>
      <c r="K18" s="208"/>
      <c r="L18" s="208"/>
      <c r="M18" s="208"/>
      <c r="N18" s="206"/>
      <c r="O18" s="206"/>
      <c r="P18" s="206"/>
      <c r="Q18" s="209"/>
      <c r="R18" s="210"/>
      <c r="S18" s="210"/>
      <c r="T18" s="210"/>
      <c r="U18" s="210"/>
      <c r="V18" s="209"/>
      <c r="W18" s="211"/>
      <c r="X18" s="212"/>
      <c r="Y18" s="212"/>
      <c r="Z18" s="213"/>
    </row>
    <row r="19" spans="1:26" x14ac:dyDescent="0.25">
      <c r="A19" s="205" t="s">
        <v>135</v>
      </c>
      <c r="B19" s="206"/>
      <c r="C19" s="205"/>
      <c r="D19" s="205"/>
      <c r="E19" s="205"/>
      <c r="F19" s="205"/>
      <c r="G19" s="205"/>
      <c r="H19" s="205"/>
      <c r="I19" s="208"/>
      <c r="J19" s="208"/>
      <c r="K19" s="208"/>
      <c r="L19" s="208"/>
      <c r="M19" s="208"/>
      <c r="N19" s="206"/>
      <c r="O19" s="206"/>
      <c r="P19" s="206"/>
      <c r="Q19" s="209"/>
      <c r="R19" s="210"/>
      <c r="S19" s="210"/>
      <c r="T19" s="210"/>
      <c r="U19" s="210"/>
      <c r="V19" s="209"/>
      <c r="W19" s="211"/>
      <c r="X19" s="212"/>
      <c r="Y19" s="212"/>
      <c r="Z19" s="213"/>
    </row>
    <row r="20" spans="1:26" x14ac:dyDescent="0.25">
      <c r="A20" s="205" t="s">
        <v>135</v>
      </c>
      <c r="B20" s="206"/>
      <c r="C20" s="205"/>
      <c r="D20" s="205"/>
      <c r="E20" s="205"/>
      <c r="F20" s="205"/>
      <c r="G20" s="205"/>
      <c r="H20" s="205"/>
      <c r="I20" s="208"/>
      <c r="J20" s="208"/>
      <c r="K20" s="208"/>
      <c r="L20" s="208"/>
      <c r="M20" s="208"/>
      <c r="N20" s="206"/>
      <c r="O20" s="206"/>
      <c r="P20" s="206"/>
      <c r="Q20" s="209"/>
      <c r="R20" s="210"/>
      <c r="S20" s="210"/>
      <c r="T20" s="210"/>
      <c r="U20" s="210"/>
      <c r="V20" s="209"/>
      <c r="W20" s="211"/>
      <c r="X20" s="212"/>
      <c r="Y20" s="212"/>
      <c r="Z20" s="213"/>
    </row>
    <row r="21" spans="1:26" x14ac:dyDescent="0.25">
      <c r="A21" s="205" t="s">
        <v>135</v>
      </c>
      <c r="B21" s="206"/>
      <c r="C21" s="205"/>
      <c r="D21" s="205"/>
      <c r="E21" s="205"/>
      <c r="F21" s="205"/>
      <c r="G21" s="205"/>
      <c r="H21" s="205"/>
      <c r="I21" s="208"/>
      <c r="J21" s="208"/>
      <c r="K21" s="208"/>
      <c r="L21" s="208"/>
      <c r="M21" s="208"/>
      <c r="N21" s="206"/>
      <c r="O21" s="206"/>
      <c r="P21" s="206"/>
      <c r="Q21" s="209"/>
      <c r="R21" s="210"/>
      <c r="S21" s="210"/>
      <c r="T21" s="210"/>
      <c r="U21" s="210"/>
      <c r="V21" s="209"/>
      <c r="W21" s="211"/>
      <c r="X21" s="212"/>
      <c r="Y21" s="212"/>
      <c r="Z21" s="213"/>
    </row>
    <row r="22" spans="1:26" x14ac:dyDescent="0.25">
      <c r="A22" s="205" t="s">
        <v>135</v>
      </c>
      <c r="B22" s="214"/>
      <c r="C22" s="205"/>
      <c r="D22" s="205"/>
      <c r="E22" s="205"/>
      <c r="F22" s="205"/>
      <c r="G22" s="205"/>
      <c r="H22" s="205"/>
      <c r="I22" s="208"/>
      <c r="J22" s="208"/>
      <c r="K22" s="208"/>
      <c r="L22" s="208"/>
      <c r="M22" s="208"/>
      <c r="N22" s="206"/>
      <c r="O22" s="206"/>
      <c r="P22" s="206"/>
      <c r="Q22" s="209"/>
      <c r="R22" s="210"/>
      <c r="S22" s="210"/>
      <c r="T22" s="210"/>
      <c r="U22" s="210"/>
      <c r="V22" s="209"/>
      <c r="W22" s="211"/>
      <c r="X22" s="212"/>
      <c r="Y22" s="212"/>
      <c r="Z22" s="213"/>
    </row>
    <row r="23" spans="1:26" x14ac:dyDescent="0.25">
      <c r="A23" s="205" t="s">
        <v>135</v>
      </c>
      <c r="B23" s="214"/>
      <c r="C23" s="205"/>
      <c r="D23" s="205"/>
      <c r="E23" s="205"/>
      <c r="F23" s="205"/>
      <c r="G23" s="205"/>
      <c r="H23" s="205"/>
      <c r="I23" s="205"/>
      <c r="J23" s="208"/>
      <c r="K23" s="205"/>
      <c r="L23" s="205"/>
      <c r="M23" s="205"/>
      <c r="N23" s="206"/>
      <c r="O23" s="206"/>
      <c r="P23" s="205"/>
      <c r="Q23" s="205"/>
      <c r="R23" s="210"/>
      <c r="S23" s="210"/>
      <c r="T23" s="210"/>
      <c r="U23" s="210"/>
      <c r="V23" s="209"/>
      <c r="W23" s="211"/>
      <c r="X23" s="212"/>
      <c r="Y23" s="212"/>
      <c r="Z23" s="213"/>
    </row>
    <row r="24" spans="1:26" x14ac:dyDescent="0.25">
      <c r="A24" s="205" t="s">
        <v>135</v>
      </c>
      <c r="B24" s="214"/>
      <c r="C24" s="205"/>
      <c r="D24" s="205"/>
      <c r="E24" s="205"/>
      <c r="F24" s="205"/>
      <c r="G24" s="205"/>
      <c r="H24" s="205"/>
      <c r="I24" s="205"/>
      <c r="J24" s="205"/>
      <c r="K24" s="205"/>
      <c r="L24" s="205"/>
      <c r="M24" s="205"/>
      <c r="N24" s="206"/>
      <c r="O24" s="206"/>
      <c r="P24" s="205"/>
      <c r="Q24" s="205"/>
      <c r="R24" s="205"/>
      <c r="S24" s="210"/>
      <c r="T24" s="205"/>
      <c r="U24" s="205"/>
      <c r="V24" s="205"/>
      <c r="W24" s="211"/>
      <c r="X24" s="212"/>
      <c r="Y24" s="212"/>
      <c r="Z24" s="213"/>
    </row>
    <row r="25" spans="1:26" x14ac:dyDescent="0.25">
      <c r="A25" s="205" t="s">
        <v>135</v>
      </c>
      <c r="B25" s="214"/>
      <c r="C25" s="205"/>
      <c r="D25" s="205"/>
      <c r="E25" s="205"/>
      <c r="F25" s="205"/>
      <c r="G25" s="205"/>
      <c r="H25" s="205"/>
      <c r="I25" s="205"/>
      <c r="J25" s="205"/>
      <c r="K25" s="205"/>
      <c r="L25" s="205"/>
      <c r="M25" s="205"/>
      <c r="N25" s="205"/>
      <c r="O25" s="205"/>
      <c r="P25" s="205"/>
      <c r="Q25" s="205"/>
      <c r="R25" s="205"/>
      <c r="S25" s="205"/>
      <c r="T25" s="205"/>
      <c r="U25" s="205"/>
      <c r="V25" s="205"/>
      <c r="W25" s="211"/>
      <c r="X25" s="205"/>
      <c r="Y25" s="205"/>
      <c r="Z25" s="210"/>
    </row>
    <row r="26" spans="1:26" x14ac:dyDescent="0.25">
      <c r="A26" s="205" t="s">
        <v>135</v>
      </c>
      <c r="B26" s="214"/>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10"/>
    </row>
    <row r="27" spans="1:26" x14ac:dyDescent="0.25">
      <c r="A27" s="205" t="s">
        <v>135</v>
      </c>
      <c r="B27" s="214"/>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10"/>
    </row>
    <row r="28" spans="1:26" x14ac:dyDescent="0.25">
      <c r="A28" s="205" t="s">
        <v>135</v>
      </c>
      <c r="B28" s="214"/>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10"/>
    </row>
    <row r="29" spans="1:26" x14ac:dyDescent="0.25">
      <c r="A29" s="205" t="s">
        <v>135</v>
      </c>
      <c r="B29" s="214"/>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15"/>
    </row>
    <row r="30" spans="1:26" x14ac:dyDescent="0.25">
      <c r="A30" s="205" t="s">
        <v>135</v>
      </c>
      <c r="B30" s="214"/>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15"/>
    </row>
    <row r="31" spans="1:26" x14ac:dyDescent="0.25">
      <c r="A31" s="205" t="s">
        <v>135</v>
      </c>
      <c r="B31" s="214"/>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15"/>
    </row>
    <row r="32" spans="1:26" x14ac:dyDescent="0.25">
      <c r="A32" s="205" t="s">
        <v>135</v>
      </c>
      <c r="B32" s="214"/>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15"/>
    </row>
    <row r="33" spans="1:26" x14ac:dyDescent="0.25">
      <c r="A33" s="205" t="s">
        <v>135</v>
      </c>
      <c r="B33" s="214"/>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15"/>
    </row>
    <row r="34" spans="1:26" x14ac:dyDescent="0.25">
      <c r="A34" s="205" t="s">
        <v>135</v>
      </c>
      <c r="B34" s="214"/>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15"/>
    </row>
    <row r="35" spans="1:26" x14ac:dyDescent="0.25">
      <c r="A35" s="205" t="s">
        <v>135</v>
      </c>
      <c r="B35" s="214"/>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15"/>
    </row>
    <row r="36" spans="1:26" x14ac:dyDescent="0.25">
      <c r="A36" s="205" t="s">
        <v>135</v>
      </c>
      <c r="B36" s="214"/>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15"/>
    </row>
    <row r="37" spans="1:26" x14ac:dyDescent="0.25">
      <c r="A37" s="205" t="s">
        <v>135</v>
      </c>
      <c r="B37" s="21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15"/>
    </row>
    <row r="38" spans="1:26" x14ac:dyDescent="0.25">
      <c r="A38" s="205" t="s">
        <v>135</v>
      </c>
      <c r="B38" s="214"/>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15"/>
    </row>
    <row r="39" spans="1:26" x14ac:dyDescent="0.25">
      <c r="A39" s="205" t="s">
        <v>135</v>
      </c>
      <c r="B39" s="214"/>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15"/>
    </row>
    <row r="40" spans="1:26" x14ac:dyDescent="0.25">
      <c r="A40" s="205" t="s">
        <v>135</v>
      </c>
      <c r="B40" s="214"/>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15"/>
    </row>
    <row r="41" spans="1:26" x14ac:dyDescent="0.25">
      <c r="A41" s="205" t="s">
        <v>135</v>
      </c>
      <c r="B41" s="214"/>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15"/>
    </row>
    <row r="42" spans="1:26" x14ac:dyDescent="0.25">
      <c r="A42" s="205" t="s">
        <v>135</v>
      </c>
      <c r="B42" s="214"/>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15"/>
    </row>
    <row r="43" spans="1:26" x14ac:dyDescent="0.25">
      <c r="A43" s="205" t="s">
        <v>135</v>
      </c>
      <c r="B43" s="214"/>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15"/>
    </row>
    <row r="44" spans="1:26" x14ac:dyDescent="0.25">
      <c r="A44" s="205" t="s">
        <v>135</v>
      </c>
      <c r="B44" s="214"/>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15"/>
    </row>
    <row r="45" spans="1:26" x14ac:dyDescent="0.25">
      <c r="A45" s="205" t="s">
        <v>135</v>
      </c>
      <c r="B45" s="214"/>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15"/>
    </row>
    <row r="46" spans="1:26" x14ac:dyDescent="0.25">
      <c r="A46" s="205" t="s">
        <v>135</v>
      </c>
      <c r="B46" s="214"/>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15"/>
    </row>
    <row r="47" spans="1:26" x14ac:dyDescent="0.25">
      <c r="A47" t="s">
        <v>135</v>
      </c>
      <c r="Z47" s="43"/>
    </row>
    <row r="48" spans="1:26" x14ac:dyDescent="0.25">
      <c r="A48" t="s">
        <v>135</v>
      </c>
      <c r="Z48" s="43"/>
    </row>
    <row r="49" spans="1:26" x14ac:dyDescent="0.25">
      <c r="Z49" s="43"/>
    </row>
    <row r="50" spans="1:26" x14ac:dyDescent="0.25">
      <c r="A50" t="s">
        <v>278</v>
      </c>
      <c r="Z50" s="43"/>
    </row>
    <row r="51" spans="1:26" x14ac:dyDescent="0.25">
      <c r="Z51" s="43"/>
    </row>
    <row r="52" spans="1:26" x14ac:dyDescent="0.25">
      <c r="Z52" s="43"/>
    </row>
    <row r="53" spans="1:26" x14ac:dyDescent="0.25">
      <c r="Z53" s="43"/>
    </row>
    <row r="54" spans="1:26" x14ac:dyDescent="0.25">
      <c r="Z54" s="43"/>
    </row>
  </sheetData>
  <pageMargins left="0.25" right="0.25" top="0.75" bottom="0.75" header="0.3" footer="0.3"/>
  <pageSetup paperSize="5" scale="48"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C86C-5AAB-4C53-9BCC-3C20FE92C330}">
  <sheetPr>
    <pageSetUpPr fitToPage="1"/>
  </sheetPr>
  <dimension ref="A1:N127"/>
  <sheetViews>
    <sheetView zoomScale="90" zoomScaleNormal="90" workbookViewId="0">
      <selection activeCell="U16" sqref="U16"/>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3"/>
      <c r="B1" s="16" t="s">
        <v>82</v>
      </c>
      <c r="C1" s="14"/>
      <c r="D1" s="15"/>
      <c r="E1" s="15"/>
      <c r="F1" s="15"/>
      <c r="G1" s="15"/>
      <c r="H1" s="15"/>
      <c r="I1" s="13"/>
      <c r="J1" s="13"/>
      <c r="K1" s="13"/>
      <c r="L1" s="13"/>
    </row>
    <row r="2" spans="1:14" ht="18.75" x14ac:dyDescent="0.4">
      <c r="A2" s="13"/>
      <c r="B2" s="16" t="s">
        <v>220</v>
      </c>
      <c r="C2" s="14"/>
      <c r="D2" s="15"/>
      <c r="E2" s="15"/>
      <c r="F2" s="15"/>
      <c r="G2" s="15"/>
      <c r="H2" s="15"/>
      <c r="I2" s="13"/>
      <c r="J2" s="13"/>
      <c r="K2" s="13"/>
      <c r="L2" s="13"/>
    </row>
    <row r="3" spans="1:14" x14ac:dyDescent="0.25">
      <c r="A3" s="13"/>
      <c r="B3" s="13"/>
      <c r="C3" s="17"/>
      <c r="D3" s="13"/>
      <c r="E3" s="18"/>
      <c r="F3" s="13"/>
      <c r="G3" s="13"/>
      <c r="H3" s="13"/>
      <c r="I3" s="13"/>
      <c r="J3" s="13"/>
      <c r="K3" s="13"/>
      <c r="L3" s="13"/>
    </row>
    <row r="4" spans="1:14" ht="15.75" x14ac:dyDescent="0.25">
      <c r="A4" s="13"/>
      <c r="B4" s="231" t="s">
        <v>218</v>
      </c>
      <c r="C4" s="232"/>
      <c r="D4" s="13"/>
      <c r="E4" s="13"/>
      <c r="F4" s="13"/>
      <c r="G4" s="13"/>
      <c r="H4" s="13"/>
      <c r="I4" s="13"/>
      <c r="J4" s="13"/>
      <c r="K4" s="13"/>
      <c r="L4" s="13"/>
    </row>
    <row r="5" spans="1:14" x14ac:dyDescent="0.25">
      <c r="A5" s="13"/>
      <c r="B5" s="19" t="s">
        <v>21</v>
      </c>
      <c r="C5" s="159"/>
      <c r="D5" s="13"/>
      <c r="E5" s="13"/>
      <c r="F5" s="13"/>
      <c r="G5" s="13"/>
      <c r="H5" s="13"/>
      <c r="I5" s="13"/>
      <c r="J5" s="13"/>
      <c r="K5" s="13"/>
      <c r="L5" s="13"/>
    </row>
    <row r="6" spans="1:14" ht="27.75" customHeight="1" x14ac:dyDescent="0.25">
      <c r="A6" s="13"/>
      <c r="B6" s="17" t="s">
        <v>80</v>
      </c>
      <c r="C6" s="160"/>
      <c r="D6" s="13"/>
      <c r="E6" s="13"/>
      <c r="F6" s="13"/>
      <c r="G6" s="13"/>
      <c r="H6" s="13"/>
      <c r="I6" s="13"/>
      <c r="J6" s="233" t="s">
        <v>137</v>
      </c>
      <c r="K6" s="233"/>
      <c r="L6" s="233"/>
    </row>
    <row r="7" spans="1:14" ht="96" customHeight="1" thickBot="1" x14ac:dyDescent="0.3">
      <c r="A7" s="13">
        <v>97.4</v>
      </c>
      <c r="B7" s="19" t="s">
        <v>22</v>
      </c>
      <c r="C7" s="161"/>
      <c r="D7" s="13"/>
      <c r="E7" s="13"/>
      <c r="F7" s="13"/>
      <c r="G7" s="13"/>
      <c r="H7" s="20" t="s">
        <v>23</v>
      </c>
      <c r="I7" s="13"/>
      <c r="J7" s="157" t="s">
        <v>136</v>
      </c>
      <c r="K7" s="157" t="s">
        <v>219</v>
      </c>
      <c r="L7" s="157" t="s">
        <v>150</v>
      </c>
    </row>
    <row r="8" spans="1:14" ht="21" customHeight="1" thickTop="1" thickBot="1" x14ac:dyDescent="0.3">
      <c r="A8" s="13"/>
      <c r="B8" s="17" t="s">
        <v>24</v>
      </c>
      <c r="C8" s="167">
        <v>0</v>
      </c>
      <c r="D8" s="13"/>
      <c r="E8" s="13"/>
      <c r="F8" s="13"/>
      <c r="G8" s="13"/>
      <c r="H8" s="166" t="str">
        <f>IF(ISERROR(PV(C6/C11,C5,C7,C8,C12)),"",PV(C6/C11,C5,C7,C8,C12))</f>
        <v/>
      </c>
      <c r="I8" s="13"/>
      <c r="J8" s="166" t="str">
        <f>H8</f>
        <v/>
      </c>
      <c r="K8" s="204"/>
      <c r="L8" s="166" t="e">
        <f>J8/K8</f>
        <v>#VALUE!</v>
      </c>
    </row>
    <row r="9" spans="1:14" ht="61.5" customHeight="1" thickTop="1" x14ac:dyDescent="0.25">
      <c r="A9" s="13"/>
      <c r="B9" s="35" t="s">
        <v>25</v>
      </c>
      <c r="C9" s="161"/>
      <c r="D9" s="13"/>
      <c r="E9" s="13"/>
      <c r="F9" s="13"/>
      <c r="G9" s="13"/>
      <c r="H9" s="13"/>
      <c r="I9" s="13"/>
      <c r="J9" s="13"/>
      <c r="K9" s="13"/>
      <c r="L9" s="13"/>
    </row>
    <row r="10" spans="1:14" ht="21" customHeight="1" x14ac:dyDescent="0.25">
      <c r="A10" s="13"/>
      <c r="B10" s="17" t="s">
        <v>77</v>
      </c>
      <c r="C10" s="162"/>
      <c r="D10" s="13"/>
      <c r="E10" s="13"/>
      <c r="F10" s="13"/>
      <c r="G10" s="13"/>
      <c r="H10" s="13"/>
      <c r="I10" s="13"/>
      <c r="J10" s="13"/>
      <c r="K10" s="13"/>
      <c r="L10" s="13"/>
    </row>
    <row r="11" spans="1:14" ht="21" customHeight="1" x14ac:dyDescent="0.25">
      <c r="A11" s="13"/>
      <c r="B11" s="17" t="s">
        <v>26</v>
      </c>
      <c r="C11" s="163"/>
      <c r="D11" s="13"/>
      <c r="E11" s="13"/>
      <c r="F11" s="13"/>
      <c r="G11" s="13"/>
      <c r="H11" s="13"/>
      <c r="I11" s="13"/>
      <c r="J11" s="13"/>
      <c r="K11" s="13"/>
      <c r="L11" s="13"/>
    </row>
    <row r="12" spans="1:14" ht="45" customHeight="1" x14ac:dyDescent="0.25">
      <c r="A12" s="13"/>
      <c r="B12" s="21" t="s">
        <v>27</v>
      </c>
      <c r="C12" s="164"/>
      <c r="D12" s="13"/>
      <c r="E12" s="13" t="s">
        <v>28</v>
      </c>
      <c r="F12" s="22"/>
      <c r="G12" s="13"/>
      <c r="H12" s="13"/>
      <c r="I12" s="13"/>
      <c r="J12" s="13"/>
      <c r="K12" s="13"/>
      <c r="L12" s="13"/>
    </row>
    <row r="13" spans="1:14" x14ac:dyDescent="0.25">
      <c r="A13" s="13"/>
      <c r="B13" s="13"/>
      <c r="C13" s="19"/>
      <c r="D13" s="13"/>
      <c r="E13" s="13"/>
      <c r="F13" s="13"/>
      <c r="G13" s="13"/>
      <c r="H13" s="13"/>
      <c r="I13" s="13"/>
      <c r="J13" s="13"/>
      <c r="K13" s="13"/>
      <c r="L13" s="13"/>
    </row>
    <row r="14" spans="1:14" ht="39" customHeight="1" x14ac:dyDescent="0.25">
      <c r="A14" s="13"/>
      <c r="B14" s="148" t="s">
        <v>29</v>
      </c>
      <c r="C14" s="149" t="s">
        <v>30</v>
      </c>
      <c r="D14" s="150" t="s">
        <v>31</v>
      </c>
      <c r="E14" s="151" t="s">
        <v>221</v>
      </c>
      <c r="F14" s="151" t="s">
        <v>207</v>
      </c>
      <c r="G14" s="151" t="s">
        <v>216</v>
      </c>
      <c r="H14" s="151" t="s">
        <v>217</v>
      </c>
      <c r="I14" s="13"/>
      <c r="J14" s="151" t="s">
        <v>204</v>
      </c>
      <c r="K14" s="151" t="s">
        <v>210</v>
      </c>
      <c r="L14" s="151" t="s">
        <v>138</v>
      </c>
      <c r="N14" s="151" t="s">
        <v>214</v>
      </c>
    </row>
    <row r="15" spans="1:14" ht="39" x14ac:dyDescent="0.25">
      <c r="A15" s="13"/>
      <c r="B15" s="152" t="s">
        <v>29</v>
      </c>
      <c r="C15" s="153" t="s">
        <v>30</v>
      </c>
      <c r="D15" s="154" t="s">
        <v>31</v>
      </c>
      <c r="E15" s="155" t="s">
        <v>206</v>
      </c>
      <c r="F15" s="155" t="s">
        <v>208</v>
      </c>
      <c r="G15" s="155" t="s">
        <v>209</v>
      </c>
      <c r="H15" s="155" t="s">
        <v>212</v>
      </c>
      <c r="I15" s="13"/>
      <c r="J15" s="155" t="s">
        <v>205</v>
      </c>
      <c r="K15" s="155" t="s">
        <v>211</v>
      </c>
      <c r="L15" s="155" t="s">
        <v>213</v>
      </c>
      <c r="N15" s="155" t="s">
        <v>222</v>
      </c>
    </row>
    <row r="16" spans="1:14" x14ac:dyDescent="0.25">
      <c r="A16" s="13"/>
      <c r="B16" s="31" t="str">
        <f>IF(C10="","",C10)</f>
        <v/>
      </c>
      <c r="C16" s="32" t="str">
        <f>IF(C11="","",1)</f>
        <v/>
      </c>
      <c r="D16" s="33" t="str">
        <f>IF(C16&lt;&gt;"",$C$9,"")</f>
        <v/>
      </c>
      <c r="E16" s="33" t="str">
        <f>IF(C16&lt;&gt;"",ABS($C$7),"")</f>
        <v/>
      </c>
      <c r="F16" s="33" t="str">
        <f>IF(C16&lt;&gt;"",IF($C$12=0,H8*$C$6/C11,0),"")</f>
        <v/>
      </c>
      <c r="G16" s="33" t="str">
        <f>IF(C16&lt;&gt;"",E16-F16,"")</f>
        <v/>
      </c>
      <c r="H16" s="33" t="str">
        <f>IF(C16&lt;&gt;"",$H$8-G16,"")</f>
        <v/>
      </c>
      <c r="I16" s="13"/>
      <c r="J16" s="22"/>
      <c r="K16" s="33" t="e">
        <f>$L$8</f>
        <v>#VALUE!</v>
      </c>
      <c r="L16" s="33" t="str">
        <f>IF(C16&lt;&gt;"",$J$8-K16,"")</f>
        <v/>
      </c>
      <c r="N16" s="33" t="e">
        <f>F16+K16</f>
        <v>#VALUE!</v>
      </c>
    </row>
    <row r="17" spans="1:14" x14ac:dyDescent="0.25">
      <c r="A17" s="13"/>
      <c r="B17" s="31" t="str">
        <f>IF(C17&lt;&gt;"",DATE(YEAR($C$10),MONTH($C$10)+(C17-1)*12/$C$11,DAY($C$10)),"")</f>
        <v/>
      </c>
      <c r="C17" s="32" t="str">
        <f>IF(ISERROR(IF($C$5-C16&gt;0,C16+1,"")),"",IF($C$5-C16&gt;0,C16+1,""))</f>
        <v/>
      </c>
      <c r="D17" s="33" t="str">
        <f>IF(C17&lt;&gt;"",$C$9,"")</f>
        <v/>
      </c>
      <c r="E17" s="33" t="str">
        <f>IF(C17&lt;&gt;"",ABS($C$7),"")</f>
        <v/>
      </c>
      <c r="F17" s="33" t="str">
        <f>IF(C17&lt;&gt;"",H16*$C$6/$C$11,"")</f>
        <v/>
      </c>
      <c r="G17" s="33" t="str">
        <f>IF(C17&lt;&gt;"",E17-F17,"")</f>
        <v/>
      </c>
      <c r="H17" s="33" t="str">
        <f>IF(C17&lt;&gt;"",H16-G17,"")</f>
        <v/>
      </c>
      <c r="I17" s="13"/>
      <c r="J17" s="22"/>
      <c r="K17" s="33" t="e">
        <f t="shared" ref="K17:K80" si="0">$L$8</f>
        <v>#VALUE!</v>
      </c>
      <c r="L17" s="33" t="str">
        <f>IF(G17&lt;&gt;"",L16-K17,"")</f>
        <v/>
      </c>
      <c r="N17" s="33" t="e">
        <f t="shared" ref="N17:N75" si="1">F17+K17</f>
        <v>#VALUE!</v>
      </c>
    </row>
    <row r="18" spans="1:14" x14ac:dyDescent="0.25">
      <c r="A18" s="13"/>
      <c r="B18" s="31" t="str">
        <f>IF(C18&lt;&gt;"",DATE(YEAR($C$10),MONTH($C$10)+(C18-1)*12/$C$11,DAY($C$10)),"")</f>
        <v/>
      </c>
      <c r="C18" s="32" t="str">
        <f>IF(ISERROR(IF($C$5-C17&gt;0,C17+1,"")),"",IF($C$5-C17&gt;0,C17+1,""))</f>
        <v/>
      </c>
      <c r="D18" s="33" t="str">
        <f>IF(C18&lt;&gt;"",$C$9,"")</f>
        <v/>
      </c>
      <c r="E18" s="33" t="str">
        <f>IF(C18&lt;&gt;"",ABS($C$7),"")</f>
        <v/>
      </c>
      <c r="F18" s="33" t="str">
        <f>IF(C18&lt;&gt;"",H17*$C$6/$C$11,"")</f>
        <v/>
      </c>
      <c r="G18" s="33" t="str">
        <f>IF(C18&lt;&gt;"",E18-F18,"")</f>
        <v/>
      </c>
      <c r="H18" s="33" t="str">
        <f>IF(C18&lt;&gt;"",H17-G18,"")</f>
        <v/>
      </c>
      <c r="I18" s="13"/>
      <c r="J18" s="22"/>
      <c r="K18" s="33" t="e">
        <f t="shared" si="0"/>
        <v>#VALUE!</v>
      </c>
      <c r="L18" s="33" t="str">
        <f>IF(G18&lt;&gt;"",L17-K18,"")</f>
        <v/>
      </c>
      <c r="N18" s="33" t="e">
        <f t="shared" si="1"/>
        <v>#VALUE!</v>
      </c>
    </row>
    <row r="19" spans="1:14" x14ac:dyDescent="0.25">
      <c r="A19" s="13"/>
      <c r="B19" s="31" t="str">
        <f t="shared" ref="B19:B82" si="2">IF(C19&lt;&gt;"",DATE(YEAR($C$10),MONTH($C$10)+(C19-1)*12/$C$11,DAY($C$10)),"")</f>
        <v/>
      </c>
      <c r="C19" s="32" t="str">
        <f t="shared" ref="C19:C82" si="3">IF(ISERROR(IF($C$5-C18&gt;0,C18+1,"")),"",IF($C$5-C18&gt;0,C18+1,""))</f>
        <v/>
      </c>
      <c r="D19" s="33" t="str">
        <f t="shared" ref="D19:D82" si="4">IF(C19&lt;&gt;"",$C$9,"")</f>
        <v/>
      </c>
      <c r="E19" s="33" t="str">
        <f t="shared" ref="E19:E82" si="5">IF(C19&lt;&gt;"",ABS($C$7),"")</f>
        <v/>
      </c>
      <c r="F19" s="33" t="str">
        <f t="shared" ref="F19:F82" si="6">IF(C19&lt;&gt;"",H18*$C$6/$C$11,"")</f>
        <v/>
      </c>
      <c r="G19" s="33" t="str">
        <f t="shared" ref="G19:G82" si="7">IF(C19&lt;&gt;"",E19-F19,"")</f>
        <v/>
      </c>
      <c r="H19" s="33" t="str">
        <f t="shared" ref="H19:H82" si="8">IF(C19&lt;&gt;"",H18-G19,"")</f>
        <v/>
      </c>
      <c r="I19" s="13"/>
      <c r="J19" s="22"/>
      <c r="K19" s="33" t="e">
        <f t="shared" si="0"/>
        <v>#VALUE!</v>
      </c>
      <c r="L19" s="33" t="str">
        <f t="shared" ref="L19:L75" si="9">IF(G19&lt;&gt;"",L18-K19,"")</f>
        <v/>
      </c>
      <c r="N19" s="33" t="e">
        <f t="shared" si="1"/>
        <v>#VALUE!</v>
      </c>
    </row>
    <row r="20" spans="1:14" x14ac:dyDescent="0.25">
      <c r="A20" s="13"/>
      <c r="B20" s="31" t="str">
        <f t="shared" si="2"/>
        <v/>
      </c>
      <c r="C20" s="32" t="str">
        <f t="shared" si="3"/>
        <v/>
      </c>
      <c r="D20" s="33" t="str">
        <f t="shared" si="4"/>
        <v/>
      </c>
      <c r="E20" s="33" t="str">
        <f t="shared" si="5"/>
        <v/>
      </c>
      <c r="F20" s="33" t="str">
        <f t="shared" si="6"/>
        <v/>
      </c>
      <c r="G20" s="33" t="str">
        <f t="shared" si="7"/>
        <v/>
      </c>
      <c r="H20" s="33" t="str">
        <f t="shared" si="8"/>
        <v/>
      </c>
      <c r="I20" s="13"/>
      <c r="J20" s="22"/>
      <c r="K20" s="33" t="e">
        <f t="shared" si="0"/>
        <v>#VALUE!</v>
      </c>
      <c r="L20" s="33" t="str">
        <f t="shared" si="9"/>
        <v/>
      </c>
      <c r="N20" s="33" t="e">
        <f t="shared" si="1"/>
        <v>#VALUE!</v>
      </c>
    </row>
    <row r="21" spans="1:14" x14ac:dyDescent="0.25">
      <c r="A21" s="13"/>
      <c r="B21" s="31" t="str">
        <f t="shared" si="2"/>
        <v/>
      </c>
      <c r="C21" s="32" t="str">
        <f t="shared" si="3"/>
        <v/>
      </c>
      <c r="D21" s="33" t="str">
        <f t="shared" si="4"/>
        <v/>
      </c>
      <c r="E21" s="33" t="str">
        <f t="shared" si="5"/>
        <v/>
      </c>
      <c r="F21" s="33" t="str">
        <f t="shared" si="6"/>
        <v/>
      </c>
      <c r="G21" s="33" t="str">
        <f t="shared" si="7"/>
        <v/>
      </c>
      <c r="H21" s="33" t="str">
        <f t="shared" si="8"/>
        <v/>
      </c>
      <c r="I21" s="13"/>
      <c r="J21" s="22"/>
      <c r="K21" s="33" t="e">
        <f t="shared" si="0"/>
        <v>#VALUE!</v>
      </c>
      <c r="L21" s="33" t="str">
        <f t="shared" si="9"/>
        <v/>
      </c>
      <c r="N21" s="33" t="e">
        <f t="shared" si="1"/>
        <v>#VALUE!</v>
      </c>
    </row>
    <row r="22" spans="1:14" x14ac:dyDescent="0.25">
      <c r="A22" s="13"/>
      <c r="B22" s="31" t="str">
        <f t="shared" si="2"/>
        <v/>
      </c>
      <c r="C22" s="32" t="str">
        <f t="shared" si="3"/>
        <v/>
      </c>
      <c r="D22" s="33" t="str">
        <f t="shared" si="4"/>
        <v/>
      </c>
      <c r="E22" s="33" t="str">
        <f t="shared" si="5"/>
        <v/>
      </c>
      <c r="F22" s="33" t="str">
        <f t="shared" si="6"/>
        <v/>
      </c>
      <c r="G22" s="33" t="str">
        <f t="shared" si="7"/>
        <v/>
      </c>
      <c r="H22" s="33" t="str">
        <f t="shared" si="8"/>
        <v/>
      </c>
      <c r="I22" s="13"/>
      <c r="J22" s="22"/>
      <c r="K22" s="33" t="e">
        <f t="shared" si="0"/>
        <v>#VALUE!</v>
      </c>
      <c r="L22" s="33" t="str">
        <f t="shared" si="9"/>
        <v/>
      </c>
      <c r="N22" s="33" t="e">
        <f t="shared" si="1"/>
        <v>#VALUE!</v>
      </c>
    </row>
    <row r="23" spans="1:14" x14ac:dyDescent="0.25">
      <c r="A23" s="13"/>
      <c r="B23" s="31" t="str">
        <f t="shared" si="2"/>
        <v/>
      </c>
      <c r="C23" s="32" t="str">
        <f t="shared" si="3"/>
        <v/>
      </c>
      <c r="D23" s="33" t="str">
        <f t="shared" si="4"/>
        <v/>
      </c>
      <c r="E23" s="33" t="str">
        <f t="shared" si="5"/>
        <v/>
      </c>
      <c r="F23" s="33" t="str">
        <f t="shared" si="6"/>
        <v/>
      </c>
      <c r="G23" s="33" t="str">
        <f t="shared" si="7"/>
        <v/>
      </c>
      <c r="H23" s="33" t="str">
        <f t="shared" si="8"/>
        <v/>
      </c>
      <c r="I23" s="13"/>
      <c r="J23" s="22"/>
      <c r="K23" s="33" t="e">
        <f t="shared" si="0"/>
        <v>#VALUE!</v>
      </c>
      <c r="L23" s="33" t="str">
        <f t="shared" si="9"/>
        <v/>
      </c>
      <c r="N23" s="33" t="e">
        <f t="shared" si="1"/>
        <v>#VALUE!</v>
      </c>
    </row>
    <row r="24" spans="1:14" x14ac:dyDescent="0.25">
      <c r="A24" s="13"/>
      <c r="B24" s="31" t="str">
        <f t="shared" si="2"/>
        <v/>
      </c>
      <c r="C24" s="32" t="str">
        <f t="shared" si="3"/>
        <v/>
      </c>
      <c r="D24" s="33" t="str">
        <f t="shared" si="4"/>
        <v/>
      </c>
      <c r="E24" s="33" t="str">
        <f t="shared" si="5"/>
        <v/>
      </c>
      <c r="F24" s="33" t="str">
        <f t="shared" si="6"/>
        <v/>
      </c>
      <c r="G24" s="33" t="str">
        <f t="shared" si="7"/>
        <v/>
      </c>
      <c r="H24" s="33" t="str">
        <f t="shared" si="8"/>
        <v/>
      </c>
      <c r="I24" s="13"/>
      <c r="J24" s="22"/>
      <c r="K24" s="33" t="e">
        <f t="shared" si="0"/>
        <v>#VALUE!</v>
      </c>
      <c r="L24" s="33" t="str">
        <f t="shared" si="9"/>
        <v/>
      </c>
      <c r="N24" s="33" t="e">
        <f t="shared" si="1"/>
        <v>#VALUE!</v>
      </c>
    </row>
    <row r="25" spans="1:14" x14ac:dyDescent="0.25">
      <c r="A25" s="13"/>
      <c r="B25" s="31" t="str">
        <f t="shared" si="2"/>
        <v/>
      </c>
      <c r="C25" s="32" t="str">
        <f t="shared" si="3"/>
        <v/>
      </c>
      <c r="D25" s="33" t="str">
        <f t="shared" si="4"/>
        <v/>
      </c>
      <c r="E25" s="33" t="str">
        <f t="shared" si="5"/>
        <v/>
      </c>
      <c r="F25" s="33" t="str">
        <f t="shared" si="6"/>
        <v/>
      </c>
      <c r="G25" s="33" t="str">
        <f t="shared" si="7"/>
        <v/>
      </c>
      <c r="H25" s="33" t="str">
        <f t="shared" si="8"/>
        <v/>
      </c>
      <c r="I25" s="13"/>
      <c r="J25" s="22"/>
      <c r="K25" s="33" t="e">
        <f t="shared" si="0"/>
        <v>#VALUE!</v>
      </c>
      <c r="L25" s="33" t="str">
        <f t="shared" si="9"/>
        <v/>
      </c>
      <c r="N25" s="33" t="e">
        <f t="shared" si="1"/>
        <v>#VALUE!</v>
      </c>
    </row>
    <row r="26" spans="1:14" x14ac:dyDescent="0.25">
      <c r="A26" s="13"/>
      <c r="B26" s="31" t="str">
        <f t="shared" si="2"/>
        <v/>
      </c>
      <c r="C26" s="32" t="str">
        <f t="shared" si="3"/>
        <v/>
      </c>
      <c r="D26" s="33" t="str">
        <f t="shared" si="4"/>
        <v/>
      </c>
      <c r="E26" s="33" t="str">
        <f t="shared" si="5"/>
        <v/>
      </c>
      <c r="F26" s="33" t="str">
        <f t="shared" si="6"/>
        <v/>
      </c>
      <c r="G26" s="33" t="str">
        <f t="shared" si="7"/>
        <v/>
      </c>
      <c r="H26" s="33" t="str">
        <f t="shared" si="8"/>
        <v/>
      </c>
      <c r="I26" s="13"/>
      <c r="J26" s="22"/>
      <c r="K26" s="33" t="e">
        <f t="shared" si="0"/>
        <v>#VALUE!</v>
      </c>
      <c r="L26" s="33" t="str">
        <f t="shared" si="9"/>
        <v/>
      </c>
      <c r="N26" s="33" t="e">
        <f t="shared" si="1"/>
        <v>#VALUE!</v>
      </c>
    </row>
    <row r="27" spans="1:14" x14ac:dyDescent="0.25">
      <c r="A27" s="13"/>
      <c r="B27" s="31" t="str">
        <f t="shared" si="2"/>
        <v/>
      </c>
      <c r="C27" s="32" t="str">
        <f t="shared" si="3"/>
        <v/>
      </c>
      <c r="D27" s="33" t="str">
        <f t="shared" si="4"/>
        <v/>
      </c>
      <c r="E27" s="33" t="str">
        <f t="shared" si="5"/>
        <v/>
      </c>
      <c r="F27" s="33" t="str">
        <f t="shared" si="6"/>
        <v/>
      </c>
      <c r="G27" s="33" t="str">
        <f t="shared" si="7"/>
        <v/>
      </c>
      <c r="H27" s="33" t="str">
        <f t="shared" si="8"/>
        <v/>
      </c>
      <c r="I27" s="13"/>
      <c r="J27" s="22"/>
      <c r="K27" s="33" t="e">
        <f t="shared" si="0"/>
        <v>#VALUE!</v>
      </c>
      <c r="L27" s="33" t="str">
        <f t="shared" si="9"/>
        <v/>
      </c>
      <c r="N27" s="33" t="e">
        <f t="shared" si="1"/>
        <v>#VALUE!</v>
      </c>
    </row>
    <row r="28" spans="1:14" x14ac:dyDescent="0.25">
      <c r="A28" s="13"/>
      <c r="B28" s="31" t="str">
        <f t="shared" si="2"/>
        <v/>
      </c>
      <c r="C28" s="32" t="str">
        <f t="shared" si="3"/>
        <v/>
      </c>
      <c r="D28" s="33" t="str">
        <f t="shared" si="4"/>
        <v/>
      </c>
      <c r="E28" s="33" t="str">
        <f t="shared" si="5"/>
        <v/>
      </c>
      <c r="F28" s="33" t="str">
        <f t="shared" si="6"/>
        <v/>
      </c>
      <c r="G28" s="33" t="str">
        <f t="shared" si="7"/>
        <v/>
      </c>
      <c r="H28" s="33" t="str">
        <f t="shared" si="8"/>
        <v/>
      </c>
      <c r="I28" s="13"/>
      <c r="J28" s="22"/>
      <c r="K28" s="33" t="e">
        <f t="shared" si="0"/>
        <v>#VALUE!</v>
      </c>
      <c r="L28" s="33" t="str">
        <f t="shared" si="9"/>
        <v/>
      </c>
      <c r="N28" s="33" t="e">
        <f t="shared" si="1"/>
        <v>#VALUE!</v>
      </c>
    </row>
    <row r="29" spans="1:14" x14ac:dyDescent="0.25">
      <c r="A29" s="13"/>
      <c r="B29" s="31" t="str">
        <f t="shared" si="2"/>
        <v/>
      </c>
      <c r="C29" s="32" t="str">
        <f t="shared" si="3"/>
        <v/>
      </c>
      <c r="D29" s="33" t="str">
        <f t="shared" si="4"/>
        <v/>
      </c>
      <c r="E29" s="33" t="str">
        <f t="shared" si="5"/>
        <v/>
      </c>
      <c r="F29" s="33" t="str">
        <f t="shared" si="6"/>
        <v/>
      </c>
      <c r="G29" s="33" t="str">
        <f t="shared" si="7"/>
        <v/>
      </c>
      <c r="H29" s="33" t="str">
        <f t="shared" si="8"/>
        <v/>
      </c>
      <c r="I29" s="13"/>
      <c r="J29" s="22"/>
      <c r="K29" s="33" t="e">
        <f t="shared" si="0"/>
        <v>#VALUE!</v>
      </c>
      <c r="L29" s="33" t="str">
        <f t="shared" si="9"/>
        <v/>
      </c>
      <c r="N29" s="33" t="e">
        <f t="shared" si="1"/>
        <v>#VALUE!</v>
      </c>
    </row>
    <row r="30" spans="1:14" x14ac:dyDescent="0.25">
      <c r="A30" s="13"/>
      <c r="B30" s="31" t="str">
        <f t="shared" si="2"/>
        <v/>
      </c>
      <c r="C30" s="32" t="str">
        <f t="shared" si="3"/>
        <v/>
      </c>
      <c r="D30" s="33" t="str">
        <f t="shared" si="4"/>
        <v/>
      </c>
      <c r="E30" s="33" t="str">
        <f t="shared" si="5"/>
        <v/>
      </c>
      <c r="F30" s="33" t="str">
        <f t="shared" si="6"/>
        <v/>
      </c>
      <c r="G30" s="33" t="str">
        <f t="shared" si="7"/>
        <v/>
      </c>
      <c r="H30" s="33" t="str">
        <f t="shared" si="8"/>
        <v/>
      </c>
      <c r="I30" s="13"/>
      <c r="J30" s="22"/>
      <c r="K30" s="33" t="e">
        <f t="shared" si="0"/>
        <v>#VALUE!</v>
      </c>
      <c r="L30" s="33" t="str">
        <f t="shared" si="9"/>
        <v/>
      </c>
      <c r="N30" s="33" t="e">
        <f t="shared" si="1"/>
        <v>#VALUE!</v>
      </c>
    </row>
    <row r="31" spans="1:14" x14ac:dyDescent="0.25">
      <c r="A31" s="13"/>
      <c r="B31" s="31" t="str">
        <f t="shared" si="2"/>
        <v/>
      </c>
      <c r="C31" s="32" t="str">
        <f t="shared" si="3"/>
        <v/>
      </c>
      <c r="D31" s="33" t="str">
        <f t="shared" si="4"/>
        <v/>
      </c>
      <c r="E31" s="33" t="str">
        <f t="shared" si="5"/>
        <v/>
      </c>
      <c r="F31" s="33" t="str">
        <f t="shared" si="6"/>
        <v/>
      </c>
      <c r="G31" s="33" t="str">
        <f t="shared" si="7"/>
        <v/>
      </c>
      <c r="H31" s="33" t="str">
        <f t="shared" si="8"/>
        <v/>
      </c>
      <c r="I31" s="13"/>
      <c r="J31" s="22"/>
      <c r="K31" s="33" t="e">
        <f t="shared" si="0"/>
        <v>#VALUE!</v>
      </c>
      <c r="L31" s="33" t="str">
        <f t="shared" si="9"/>
        <v/>
      </c>
      <c r="N31" s="33" t="e">
        <f t="shared" si="1"/>
        <v>#VALUE!</v>
      </c>
    </row>
    <row r="32" spans="1:14" x14ac:dyDescent="0.25">
      <c r="A32" s="13"/>
      <c r="B32" s="31" t="str">
        <f t="shared" si="2"/>
        <v/>
      </c>
      <c r="C32" s="32" t="str">
        <f t="shared" si="3"/>
        <v/>
      </c>
      <c r="D32" s="33" t="str">
        <f t="shared" si="4"/>
        <v/>
      </c>
      <c r="E32" s="33" t="str">
        <f t="shared" si="5"/>
        <v/>
      </c>
      <c r="F32" s="33" t="str">
        <f t="shared" si="6"/>
        <v/>
      </c>
      <c r="G32" s="33" t="str">
        <f t="shared" si="7"/>
        <v/>
      </c>
      <c r="H32" s="33" t="str">
        <f t="shared" si="8"/>
        <v/>
      </c>
      <c r="I32" s="13"/>
      <c r="J32" s="22"/>
      <c r="K32" s="33" t="e">
        <f t="shared" si="0"/>
        <v>#VALUE!</v>
      </c>
      <c r="L32" s="33" t="str">
        <f t="shared" si="9"/>
        <v/>
      </c>
      <c r="N32" s="33" t="e">
        <f t="shared" si="1"/>
        <v>#VALUE!</v>
      </c>
    </row>
    <row r="33" spans="1:14" x14ac:dyDescent="0.25">
      <c r="A33" s="13"/>
      <c r="B33" s="31" t="str">
        <f t="shared" si="2"/>
        <v/>
      </c>
      <c r="C33" s="32" t="str">
        <f t="shared" si="3"/>
        <v/>
      </c>
      <c r="D33" s="33" t="str">
        <f t="shared" si="4"/>
        <v/>
      </c>
      <c r="E33" s="33" t="str">
        <f t="shared" si="5"/>
        <v/>
      </c>
      <c r="F33" s="33" t="str">
        <f t="shared" si="6"/>
        <v/>
      </c>
      <c r="G33" s="33" t="str">
        <f t="shared" si="7"/>
        <v/>
      </c>
      <c r="H33" s="33" t="str">
        <f t="shared" si="8"/>
        <v/>
      </c>
      <c r="I33" s="13"/>
      <c r="J33" s="22"/>
      <c r="K33" s="33" t="e">
        <f t="shared" si="0"/>
        <v>#VALUE!</v>
      </c>
      <c r="L33" s="33" t="str">
        <f t="shared" si="9"/>
        <v/>
      </c>
      <c r="N33" s="33" t="e">
        <f t="shared" si="1"/>
        <v>#VALUE!</v>
      </c>
    </row>
    <row r="34" spans="1:14" x14ac:dyDescent="0.25">
      <c r="A34" s="13"/>
      <c r="B34" s="31" t="str">
        <f t="shared" si="2"/>
        <v/>
      </c>
      <c r="C34" s="32" t="str">
        <f t="shared" si="3"/>
        <v/>
      </c>
      <c r="D34" s="33" t="str">
        <f t="shared" si="4"/>
        <v/>
      </c>
      <c r="E34" s="33" t="str">
        <f t="shared" si="5"/>
        <v/>
      </c>
      <c r="F34" s="33" t="str">
        <f t="shared" si="6"/>
        <v/>
      </c>
      <c r="G34" s="33" t="str">
        <f t="shared" si="7"/>
        <v/>
      </c>
      <c r="H34" s="33" t="str">
        <f t="shared" si="8"/>
        <v/>
      </c>
      <c r="I34" s="13"/>
      <c r="J34" s="22"/>
      <c r="K34" s="33" t="e">
        <f t="shared" si="0"/>
        <v>#VALUE!</v>
      </c>
      <c r="L34" s="33" t="str">
        <f t="shared" si="9"/>
        <v/>
      </c>
      <c r="N34" s="33" t="e">
        <f t="shared" si="1"/>
        <v>#VALUE!</v>
      </c>
    </row>
    <row r="35" spans="1:14" x14ac:dyDescent="0.25">
      <c r="A35" s="13"/>
      <c r="B35" s="31" t="str">
        <f t="shared" si="2"/>
        <v/>
      </c>
      <c r="C35" s="32" t="str">
        <f t="shared" si="3"/>
        <v/>
      </c>
      <c r="D35" s="33" t="str">
        <f t="shared" si="4"/>
        <v/>
      </c>
      <c r="E35" s="33" t="str">
        <f t="shared" si="5"/>
        <v/>
      </c>
      <c r="F35" s="33" t="str">
        <f t="shared" si="6"/>
        <v/>
      </c>
      <c r="G35" s="33" t="str">
        <f t="shared" si="7"/>
        <v/>
      </c>
      <c r="H35" s="33" t="str">
        <f t="shared" si="8"/>
        <v/>
      </c>
      <c r="I35" s="13"/>
      <c r="J35" s="22"/>
      <c r="K35" s="33" t="e">
        <f t="shared" si="0"/>
        <v>#VALUE!</v>
      </c>
      <c r="L35" s="33" t="str">
        <f t="shared" si="9"/>
        <v/>
      </c>
      <c r="N35" s="33" t="e">
        <f t="shared" si="1"/>
        <v>#VALUE!</v>
      </c>
    </row>
    <row r="36" spans="1:14" x14ac:dyDescent="0.25">
      <c r="A36" s="13"/>
      <c r="B36" s="31" t="str">
        <f t="shared" si="2"/>
        <v/>
      </c>
      <c r="C36" s="32" t="str">
        <f t="shared" si="3"/>
        <v/>
      </c>
      <c r="D36" s="33" t="str">
        <f t="shared" si="4"/>
        <v/>
      </c>
      <c r="E36" s="33" t="str">
        <f t="shared" si="5"/>
        <v/>
      </c>
      <c r="F36" s="33" t="str">
        <f t="shared" si="6"/>
        <v/>
      </c>
      <c r="G36" s="33" t="str">
        <f t="shared" si="7"/>
        <v/>
      </c>
      <c r="H36" s="33" t="str">
        <f t="shared" si="8"/>
        <v/>
      </c>
      <c r="I36" s="13"/>
      <c r="J36" s="22"/>
      <c r="K36" s="33" t="e">
        <f t="shared" si="0"/>
        <v>#VALUE!</v>
      </c>
      <c r="L36" s="33" t="str">
        <f t="shared" si="9"/>
        <v/>
      </c>
      <c r="N36" s="33" t="e">
        <f t="shared" si="1"/>
        <v>#VALUE!</v>
      </c>
    </row>
    <row r="37" spans="1:14" x14ac:dyDescent="0.25">
      <c r="A37" s="13"/>
      <c r="B37" s="31" t="str">
        <f t="shared" si="2"/>
        <v/>
      </c>
      <c r="C37" s="32" t="str">
        <f t="shared" si="3"/>
        <v/>
      </c>
      <c r="D37" s="33" t="str">
        <f t="shared" si="4"/>
        <v/>
      </c>
      <c r="E37" s="33" t="str">
        <f t="shared" si="5"/>
        <v/>
      </c>
      <c r="F37" s="33" t="str">
        <f t="shared" si="6"/>
        <v/>
      </c>
      <c r="G37" s="33" t="str">
        <f t="shared" si="7"/>
        <v/>
      </c>
      <c r="H37" s="33" t="str">
        <f t="shared" si="8"/>
        <v/>
      </c>
      <c r="I37" s="13"/>
      <c r="J37" s="22"/>
      <c r="K37" s="33" t="e">
        <f t="shared" si="0"/>
        <v>#VALUE!</v>
      </c>
      <c r="L37" s="33" t="str">
        <f t="shared" si="9"/>
        <v/>
      </c>
      <c r="N37" s="33" t="e">
        <f t="shared" si="1"/>
        <v>#VALUE!</v>
      </c>
    </row>
    <row r="38" spans="1:14" x14ac:dyDescent="0.25">
      <c r="A38" s="13"/>
      <c r="B38" s="31" t="str">
        <f t="shared" si="2"/>
        <v/>
      </c>
      <c r="C38" s="32" t="str">
        <f t="shared" si="3"/>
        <v/>
      </c>
      <c r="D38" s="33" t="str">
        <f t="shared" si="4"/>
        <v/>
      </c>
      <c r="E38" s="33" t="str">
        <f t="shared" si="5"/>
        <v/>
      </c>
      <c r="F38" s="33" t="str">
        <f t="shared" si="6"/>
        <v/>
      </c>
      <c r="G38" s="33" t="str">
        <f t="shared" si="7"/>
        <v/>
      </c>
      <c r="H38" s="33" t="str">
        <f t="shared" si="8"/>
        <v/>
      </c>
      <c r="I38" s="13"/>
      <c r="J38" s="22"/>
      <c r="K38" s="33" t="e">
        <f t="shared" si="0"/>
        <v>#VALUE!</v>
      </c>
      <c r="L38" s="33" t="str">
        <f t="shared" si="9"/>
        <v/>
      </c>
      <c r="N38" s="33" t="e">
        <f t="shared" si="1"/>
        <v>#VALUE!</v>
      </c>
    </row>
    <row r="39" spans="1:14" x14ac:dyDescent="0.25">
      <c r="A39" s="13"/>
      <c r="B39" s="31" t="str">
        <f t="shared" si="2"/>
        <v/>
      </c>
      <c r="C39" s="32" t="str">
        <f t="shared" si="3"/>
        <v/>
      </c>
      <c r="D39" s="33" t="str">
        <f t="shared" si="4"/>
        <v/>
      </c>
      <c r="E39" s="33" t="str">
        <f t="shared" si="5"/>
        <v/>
      </c>
      <c r="F39" s="33" t="str">
        <f t="shared" si="6"/>
        <v/>
      </c>
      <c r="G39" s="33" t="str">
        <f t="shared" si="7"/>
        <v/>
      </c>
      <c r="H39" s="33" t="str">
        <f t="shared" si="8"/>
        <v/>
      </c>
      <c r="I39" s="13"/>
      <c r="J39" s="22"/>
      <c r="K39" s="33" t="e">
        <f t="shared" si="0"/>
        <v>#VALUE!</v>
      </c>
      <c r="L39" s="33" t="str">
        <f t="shared" si="9"/>
        <v/>
      </c>
      <c r="N39" s="33" t="e">
        <f t="shared" si="1"/>
        <v>#VALUE!</v>
      </c>
    </row>
    <row r="40" spans="1:14" x14ac:dyDescent="0.25">
      <c r="A40" s="13"/>
      <c r="B40" s="31" t="str">
        <f t="shared" si="2"/>
        <v/>
      </c>
      <c r="C40" s="32" t="str">
        <f t="shared" si="3"/>
        <v/>
      </c>
      <c r="D40" s="33" t="str">
        <f t="shared" si="4"/>
        <v/>
      </c>
      <c r="E40" s="33" t="str">
        <f t="shared" si="5"/>
        <v/>
      </c>
      <c r="F40" s="33" t="str">
        <f t="shared" si="6"/>
        <v/>
      </c>
      <c r="G40" s="33" t="str">
        <f t="shared" si="7"/>
        <v/>
      </c>
      <c r="H40" s="33" t="str">
        <f t="shared" si="8"/>
        <v/>
      </c>
      <c r="I40" s="13"/>
      <c r="J40" s="22"/>
      <c r="K40" s="33" t="e">
        <f t="shared" si="0"/>
        <v>#VALUE!</v>
      </c>
      <c r="L40" s="33" t="str">
        <f t="shared" si="9"/>
        <v/>
      </c>
      <c r="N40" s="33" t="e">
        <f t="shared" si="1"/>
        <v>#VALUE!</v>
      </c>
    </row>
    <row r="41" spans="1:14" x14ac:dyDescent="0.25">
      <c r="A41" s="13"/>
      <c r="B41" s="31" t="str">
        <f t="shared" si="2"/>
        <v/>
      </c>
      <c r="C41" s="32" t="str">
        <f t="shared" si="3"/>
        <v/>
      </c>
      <c r="D41" s="33" t="str">
        <f t="shared" si="4"/>
        <v/>
      </c>
      <c r="E41" s="33" t="str">
        <f t="shared" si="5"/>
        <v/>
      </c>
      <c r="F41" s="33" t="str">
        <f t="shared" si="6"/>
        <v/>
      </c>
      <c r="G41" s="33" t="str">
        <f t="shared" si="7"/>
        <v/>
      </c>
      <c r="H41" s="33" t="str">
        <f t="shared" si="8"/>
        <v/>
      </c>
      <c r="I41" s="13"/>
      <c r="J41" s="22"/>
      <c r="K41" s="33" t="e">
        <f t="shared" si="0"/>
        <v>#VALUE!</v>
      </c>
      <c r="L41" s="33" t="str">
        <f t="shared" si="9"/>
        <v/>
      </c>
      <c r="N41" s="33" t="e">
        <f t="shared" si="1"/>
        <v>#VALUE!</v>
      </c>
    </row>
    <row r="42" spans="1:14" x14ac:dyDescent="0.25">
      <c r="A42" s="13"/>
      <c r="B42" s="31" t="str">
        <f t="shared" si="2"/>
        <v/>
      </c>
      <c r="C42" s="32" t="str">
        <f t="shared" si="3"/>
        <v/>
      </c>
      <c r="D42" s="33" t="str">
        <f t="shared" si="4"/>
        <v/>
      </c>
      <c r="E42" s="33" t="str">
        <f t="shared" si="5"/>
        <v/>
      </c>
      <c r="F42" s="33" t="str">
        <f t="shared" si="6"/>
        <v/>
      </c>
      <c r="G42" s="33" t="str">
        <f t="shared" si="7"/>
        <v/>
      </c>
      <c r="H42" s="33" t="str">
        <f t="shared" si="8"/>
        <v/>
      </c>
      <c r="I42" s="13"/>
      <c r="J42" s="22"/>
      <c r="K42" s="33" t="e">
        <f t="shared" si="0"/>
        <v>#VALUE!</v>
      </c>
      <c r="L42" s="33" t="str">
        <f t="shared" si="9"/>
        <v/>
      </c>
      <c r="N42" s="33" t="e">
        <f t="shared" si="1"/>
        <v>#VALUE!</v>
      </c>
    </row>
    <row r="43" spans="1:14" x14ac:dyDescent="0.25">
      <c r="A43" s="13"/>
      <c r="B43" s="31" t="str">
        <f t="shared" si="2"/>
        <v/>
      </c>
      <c r="C43" s="32" t="str">
        <f t="shared" si="3"/>
        <v/>
      </c>
      <c r="D43" s="33" t="str">
        <f t="shared" si="4"/>
        <v/>
      </c>
      <c r="E43" s="33" t="str">
        <f t="shared" si="5"/>
        <v/>
      </c>
      <c r="F43" s="33" t="str">
        <f t="shared" si="6"/>
        <v/>
      </c>
      <c r="G43" s="33" t="str">
        <f t="shared" si="7"/>
        <v/>
      </c>
      <c r="H43" s="33" t="str">
        <f t="shared" si="8"/>
        <v/>
      </c>
      <c r="I43" s="13"/>
      <c r="J43" s="22"/>
      <c r="K43" s="33" t="e">
        <f t="shared" si="0"/>
        <v>#VALUE!</v>
      </c>
      <c r="L43" s="33" t="str">
        <f t="shared" si="9"/>
        <v/>
      </c>
      <c r="N43" s="33" t="e">
        <f t="shared" si="1"/>
        <v>#VALUE!</v>
      </c>
    </row>
    <row r="44" spans="1:14" x14ac:dyDescent="0.25">
      <c r="A44" s="13"/>
      <c r="B44" s="31" t="str">
        <f t="shared" si="2"/>
        <v/>
      </c>
      <c r="C44" s="32" t="str">
        <f t="shared" si="3"/>
        <v/>
      </c>
      <c r="D44" s="33" t="str">
        <f t="shared" si="4"/>
        <v/>
      </c>
      <c r="E44" s="33" t="str">
        <f t="shared" si="5"/>
        <v/>
      </c>
      <c r="F44" s="33" t="str">
        <f t="shared" si="6"/>
        <v/>
      </c>
      <c r="G44" s="33" t="str">
        <f t="shared" si="7"/>
        <v/>
      </c>
      <c r="H44" s="33" t="str">
        <f t="shared" si="8"/>
        <v/>
      </c>
      <c r="I44" s="13"/>
      <c r="J44" s="22"/>
      <c r="K44" s="33" t="e">
        <f t="shared" si="0"/>
        <v>#VALUE!</v>
      </c>
      <c r="L44" s="33" t="str">
        <f t="shared" si="9"/>
        <v/>
      </c>
      <c r="N44" s="33" t="e">
        <f t="shared" si="1"/>
        <v>#VALUE!</v>
      </c>
    </row>
    <row r="45" spans="1:14" x14ac:dyDescent="0.25">
      <c r="A45" s="13"/>
      <c r="B45" s="31" t="str">
        <f t="shared" si="2"/>
        <v/>
      </c>
      <c r="C45" s="32" t="str">
        <f t="shared" si="3"/>
        <v/>
      </c>
      <c r="D45" s="33" t="str">
        <f t="shared" si="4"/>
        <v/>
      </c>
      <c r="E45" s="33" t="str">
        <f t="shared" si="5"/>
        <v/>
      </c>
      <c r="F45" s="33" t="str">
        <f t="shared" si="6"/>
        <v/>
      </c>
      <c r="G45" s="33" t="str">
        <f t="shared" si="7"/>
        <v/>
      </c>
      <c r="H45" s="33" t="str">
        <f t="shared" si="8"/>
        <v/>
      </c>
      <c r="I45" s="13"/>
      <c r="J45" s="22"/>
      <c r="K45" s="33" t="e">
        <f t="shared" si="0"/>
        <v>#VALUE!</v>
      </c>
      <c r="L45" s="33" t="str">
        <f t="shared" si="9"/>
        <v/>
      </c>
      <c r="N45" s="33" t="e">
        <f t="shared" si="1"/>
        <v>#VALUE!</v>
      </c>
    </row>
    <row r="46" spans="1:14" x14ac:dyDescent="0.25">
      <c r="A46" s="13"/>
      <c r="B46" s="31" t="str">
        <f t="shared" si="2"/>
        <v/>
      </c>
      <c r="C46" s="32" t="str">
        <f t="shared" si="3"/>
        <v/>
      </c>
      <c r="D46" s="33" t="str">
        <f t="shared" si="4"/>
        <v/>
      </c>
      <c r="E46" s="33" t="str">
        <f t="shared" si="5"/>
        <v/>
      </c>
      <c r="F46" s="33" t="str">
        <f t="shared" si="6"/>
        <v/>
      </c>
      <c r="G46" s="33" t="str">
        <f t="shared" si="7"/>
        <v/>
      </c>
      <c r="H46" s="33" t="str">
        <f t="shared" si="8"/>
        <v/>
      </c>
      <c r="I46" s="13"/>
      <c r="J46" s="22"/>
      <c r="K46" s="33" t="e">
        <f t="shared" si="0"/>
        <v>#VALUE!</v>
      </c>
      <c r="L46" s="33" t="str">
        <f t="shared" si="9"/>
        <v/>
      </c>
      <c r="N46" s="33" t="e">
        <f t="shared" si="1"/>
        <v>#VALUE!</v>
      </c>
    </row>
    <row r="47" spans="1:14" x14ac:dyDescent="0.25">
      <c r="A47" s="13"/>
      <c r="B47" s="31" t="str">
        <f t="shared" si="2"/>
        <v/>
      </c>
      <c r="C47" s="32" t="str">
        <f t="shared" si="3"/>
        <v/>
      </c>
      <c r="D47" s="33" t="str">
        <f t="shared" si="4"/>
        <v/>
      </c>
      <c r="E47" s="33" t="str">
        <f t="shared" si="5"/>
        <v/>
      </c>
      <c r="F47" s="33" t="str">
        <f t="shared" si="6"/>
        <v/>
      </c>
      <c r="G47" s="33" t="str">
        <f t="shared" si="7"/>
        <v/>
      </c>
      <c r="H47" s="33" t="str">
        <f t="shared" si="8"/>
        <v/>
      </c>
      <c r="I47" s="13"/>
      <c r="J47" s="22"/>
      <c r="K47" s="33" t="e">
        <f t="shared" si="0"/>
        <v>#VALUE!</v>
      </c>
      <c r="L47" s="33" t="str">
        <f t="shared" si="9"/>
        <v/>
      </c>
      <c r="N47" s="33" t="e">
        <f t="shared" si="1"/>
        <v>#VALUE!</v>
      </c>
    </row>
    <row r="48" spans="1:14" x14ac:dyDescent="0.25">
      <c r="A48" s="13"/>
      <c r="B48" s="31" t="str">
        <f t="shared" si="2"/>
        <v/>
      </c>
      <c r="C48" s="32" t="str">
        <f t="shared" si="3"/>
        <v/>
      </c>
      <c r="D48" s="33" t="str">
        <f t="shared" si="4"/>
        <v/>
      </c>
      <c r="E48" s="33" t="str">
        <f t="shared" si="5"/>
        <v/>
      </c>
      <c r="F48" s="33" t="str">
        <f t="shared" si="6"/>
        <v/>
      </c>
      <c r="G48" s="33" t="str">
        <f t="shared" si="7"/>
        <v/>
      </c>
      <c r="H48" s="33" t="str">
        <f t="shared" si="8"/>
        <v/>
      </c>
      <c r="I48" s="13"/>
      <c r="J48" s="22"/>
      <c r="K48" s="33" t="e">
        <f t="shared" si="0"/>
        <v>#VALUE!</v>
      </c>
      <c r="L48" s="33" t="str">
        <f t="shared" si="9"/>
        <v/>
      </c>
      <c r="N48" s="33" t="e">
        <f t="shared" si="1"/>
        <v>#VALUE!</v>
      </c>
    </row>
    <row r="49" spans="1:14" x14ac:dyDescent="0.25">
      <c r="A49" s="13"/>
      <c r="B49" s="31" t="str">
        <f t="shared" si="2"/>
        <v/>
      </c>
      <c r="C49" s="32" t="str">
        <f t="shared" si="3"/>
        <v/>
      </c>
      <c r="D49" s="33" t="str">
        <f t="shared" si="4"/>
        <v/>
      </c>
      <c r="E49" s="33" t="str">
        <f t="shared" si="5"/>
        <v/>
      </c>
      <c r="F49" s="33" t="str">
        <f t="shared" si="6"/>
        <v/>
      </c>
      <c r="G49" s="33" t="str">
        <f t="shared" si="7"/>
        <v/>
      </c>
      <c r="H49" s="33" t="str">
        <f t="shared" si="8"/>
        <v/>
      </c>
      <c r="I49" s="13"/>
      <c r="J49" s="22"/>
      <c r="K49" s="33" t="e">
        <f t="shared" si="0"/>
        <v>#VALUE!</v>
      </c>
      <c r="L49" s="33" t="str">
        <f t="shared" si="9"/>
        <v/>
      </c>
      <c r="N49" s="33" t="e">
        <f t="shared" si="1"/>
        <v>#VALUE!</v>
      </c>
    </row>
    <row r="50" spans="1:14" x14ac:dyDescent="0.25">
      <c r="A50" s="13"/>
      <c r="B50" s="31" t="str">
        <f t="shared" si="2"/>
        <v/>
      </c>
      <c r="C50" s="32" t="str">
        <f t="shared" si="3"/>
        <v/>
      </c>
      <c r="D50" s="33" t="str">
        <f t="shared" si="4"/>
        <v/>
      </c>
      <c r="E50" s="33" t="str">
        <f t="shared" si="5"/>
        <v/>
      </c>
      <c r="F50" s="33" t="str">
        <f t="shared" si="6"/>
        <v/>
      </c>
      <c r="G50" s="33" t="str">
        <f t="shared" si="7"/>
        <v/>
      </c>
      <c r="H50" s="33" t="str">
        <f t="shared" si="8"/>
        <v/>
      </c>
      <c r="I50" s="13"/>
      <c r="J50" s="22"/>
      <c r="K50" s="33" t="e">
        <f t="shared" si="0"/>
        <v>#VALUE!</v>
      </c>
      <c r="L50" s="33" t="str">
        <f t="shared" si="9"/>
        <v/>
      </c>
      <c r="N50" s="33" t="e">
        <f t="shared" si="1"/>
        <v>#VALUE!</v>
      </c>
    </row>
    <row r="51" spans="1:14" x14ac:dyDescent="0.25">
      <c r="A51" s="13"/>
      <c r="B51" s="31" t="str">
        <f t="shared" si="2"/>
        <v/>
      </c>
      <c r="C51" s="32" t="str">
        <f t="shared" si="3"/>
        <v/>
      </c>
      <c r="D51" s="33" t="str">
        <f t="shared" si="4"/>
        <v/>
      </c>
      <c r="E51" s="33" t="str">
        <f t="shared" si="5"/>
        <v/>
      </c>
      <c r="F51" s="33" t="str">
        <f t="shared" si="6"/>
        <v/>
      </c>
      <c r="G51" s="33" t="str">
        <f t="shared" si="7"/>
        <v/>
      </c>
      <c r="H51" s="33" t="str">
        <f t="shared" si="8"/>
        <v/>
      </c>
      <c r="I51" s="13"/>
      <c r="J51" s="22"/>
      <c r="K51" s="33" t="e">
        <f t="shared" si="0"/>
        <v>#VALUE!</v>
      </c>
      <c r="L51" s="33" t="str">
        <f t="shared" si="9"/>
        <v/>
      </c>
      <c r="N51" s="33" t="e">
        <f t="shared" si="1"/>
        <v>#VALUE!</v>
      </c>
    </row>
    <row r="52" spans="1:14" x14ac:dyDescent="0.25">
      <c r="A52" s="13"/>
      <c r="B52" s="31" t="str">
        <f t="shared" si="2"/>
        <v/>
      </c>
      <c r="C52" s="32" t="str">
        <f t="shared" si="3"/>
        <v/>
      </c>
      <c r="D52" s="33" t="str">
        <f t="shared" si="4"/>
        <v/>
      </c>
      <c r="E52" s="33" t="str">
        <f t="shared" si="5"/>
        <v/>
      </c>
      <c r="F52" s="33" t="str">
        <f t="shared" si="6"/>
        <v/>
      </c>
      <c r="G52" s="33" t="str">
        <f t="shared" si="7"/>
        <v/>
      </c>
      <c r="H52" s="33" t="str">
        <f t="shared" si="8"/>
        <v/>
      </c>
      <c r="I52" s="13"/>
      <c r="J52" s="22"/>
      <c r="K52" s="33" t="e">
        <f t="shared" si="0"/>
        <v>#VALUE!</v>
      </c>
      <c r="L52" s="33" t="str">
        <f t="shared" si="9"/>
        <v/>
      </c>
      <c r="N52" s="33" t="e">
        <f t="shared" si="1"/>
        <v>#VALUE!</v>
      </c>
    </row>
    <row r="53" spans="1:14" x14ac:dyDescent="0.25">
      <c r="A53" s="13"/>
      <c r="B53" s="31" t="str">
        <f t="shared" si="2"/>
        <v/>
      </c>
      <c r="C53" s="32" t="str">
        <f t="shared" si="3"/>
        <v/>
      </c>
      <c r="D53" s="33" t="str">
        <f t="shared" si="4"/>
        <v/>
      </c>
      <c r="E53" s="33" t="str">
        <f t="shared" si="5"/>
        <v/>
      </c>
      <c r="F53" s="33" t="str">
        <f t="shared" si="6"/>
        <v/>
      </c>
      <c r="G53" s="33" t="str">
        <f t="shared" si="7"/>
        <v/>
      </c>
      <c r="H53" s="33" t="str">
        <f t="shared" si="8"/>
        <v/>
      </c>
      <c r="I53" s="13"/>
      <c r="J53" s="22"/>
      <c r="K53" s="33" t="e">
        <f t="shared" si="0"/>
        <v>#VALUE!</v>
      </c>
      <c r="L53" s="33" t="str">
        <f t="shared" si="9"/>
        <v/>
      </c>
      <c r="N53" s="33" t="e">
        <f t="shared" si="1"/>
        <v>#VALUE!</v>
      </c>
    </row>
    <row r="54" spans="1:14" x14ac:dyDescent="0.25">
      <c r="A54" s="13"/>
      <c r="B54" s="31" t="str">
        <f t="shared" si="2"/>
        <v/>
      </c>
      <c r="C54" s="32" t="str">
        <f t="shared" si="3"/>
        <v/>
      </c>
      <c r="D54" s="33" t="str">
        <f t="shared" si="4"/>
        <v/>
      </c>
      <c r="E54" s="33" t="str">
        <f t="shared" si="5"/>
        <v/>
      </c>
      <c r="F54" s="33" t="str">
        <f t="shared" si="6"/>
        <v/>
      </c>
      <c r="G54" s="33" t="str">
        <f t="shared" si="7"/>
        <v/>
      </c>
      <c r="H54" s="33" t="str">
        <f t="shared" si="8"/>
        <v/>
      </c>
      <c r="I54" s="13"/>
      <c r="J54" s="22"/>
      <c r="K54" s="33" t="e">
        <f t="shared" si="0"/>
        <v>#VALUE!</v>
      </c>
      <c r="L54" s="33" t="str">
        <f t="shared" si="9"/>
        <v/>
      </c>
      <c r="N54" s="33" t="e">
        <f t="shared" si="1"/>
        <v>#VALUE!</v>
      </c>
    </row>
    <row r="55" spans="1:14" x14ac:dyDescent="0.25">
      <c r="A55" s="13"/>
      <c r="B55" s="31" t="str">
        <f t="shared" si="2"/>
        <v/>
      </c>
      <c r="C55" s="32" t="str">
        <f t="shared" si="3"/>
        <v/>
      </c>
      <c r="D55" s="33" t="str">
        <f t="shared" si="4"/>
        <v/>
      </c>
      <c r="E55" s="33" t="str">
        <f t="shared" si="5"/>
        <v/>
      </c>
      <c r="F55" s="33" t="str">
        <f t="shared" si="6"/>
        <v/>
      </c>
      <c r="G55" s="33" t="str">
        <f t="shared" si="7"/>
        <v/>
      </c>
      <c r="H55" s="33" t="str">
        <f t="shared" si="8"/>
        <v/>
      </c>
      <c r="I55" s="13"/>
      <c r="J55" s="22"/>
      <c r="K55" s="33" t="e">
        <f t="shared" si="0"/>
        <v>#VALUE!</v>
      </c>
      <c r="L55" s="33" t="str">
        <f t="shared" si="9"/>
        <v/>
      </c>
      <c r="N55" s="33" t="e">
        <f t="shared" si="1"/>
        <v>#VALUE!</v>
      </c>
    </row>
    <row r="56" spans="1:14" x14ac:dyDescent="0.25">
      <c r="A56" s="13"/>
      <c r="B56" s="31" t="str">
        <f t="shared" si="2"/>
        <v/>
      </c>
      <c r="C56" s="32" t="str">
        <f t="shared" si="3"/>
        <v/>
      </c>
      <c r="D56" s="33" t="str">
        <f t="shared" si="4"/>
        <v/>
      </c>
      <c r="E56" s="33" t="str">
        <f t="shared" si="5"/>
        <v/>
      </c>
      <c r="F56" s="33" t="str">
        <f t="shared" si="6"/>
        <v/>
      </c>
      <c r="G56" s="33" t="str">
        <f t="shared" si="7"/>
        <v/>
      </c>
      <c r="H56" s="33" t="str">
        <f t="shared" si="8"/>
        <v/>
      </c>
      <c r="I56" s="13"/>
      <c r="J56" s="22"/>
      <c r="K56" s="33" t="e">
        <f t="shared" si="0"/>
        <v>#VALUE!</v>
      </c>
      <c r="L56" s="33" t="str">
        <f t="shared" si="9"/>
        <v/>
      </c>
      <c r="N56" s="33" t="e">
        <f t="shared" si="1"/>
        <v>#VALUE!</v>
      </c>
    </row>
    <row r="57" spans="1:14" x14ac:dyDescent="0.25">
      <c r="A57" s="13"/>
      <c r="B57" s="31" t="str">
        <f t="shared" si="2"/>
        <v/>
      </c>
      <c r="C57" s="32" t="str">
        <f t="shared" si="3"/>
        <v/>
      </c>
      <c r="D57" s="33" t="str">
        <f t="shared" si="4"/>
        <v/>
      </c>
      <c r="E57" s="33" t="str">
        <f t="shared" si="5"/>
        <v/>
      </c>
      <c r="F57" s="33" t="str">
        <f t="shared" si="6"/>
        <v/>
      </c>
      <c r="G57" s="33" t="str">
        <f t="shared" si="7"/>
        <v/>
      </c>
      <c r="H57" s="33" t="str">
        <f t="shared" si="8"/>
        <v/>
      </c>
      <c r="I57" s="13"/>
      <c r="J57" s="22"/>
      <c r="K57" s="33" t="e">
        <f t="shared" si="0"/>
        <v>#VALUE!</v>
      </c>
      <c r="L57" s="33" t="str">
        <f t="shared" si="9"/>
        <v/>
      </c>
      <c r="N57" s="33" t="e">
        <f t="shared" si="1"/>
        <v>#VALUE!</v>
      </c>
    </row>
    <row r="58" spans="1:14" x14ac:dyDescent="0.25">
      <c r="A58" s="13"/>
      <c r="B58" s="31" t="str">
        <f t="shared" si="2"/>
        <v/>
      </c>
      <c r="C58" s="32" t="str">
        <f t="shared" si="3"/>
        <v/>
      </c>
      <c r="D58" s="33" t="str">
        <f t="shared" si="4"/>
        <v/>
      </c>
      <c r="E58" s="33" t="str">
        <f t="shared" si="5"/>
        <v/>
      </c>
      <c r="F58" s="33" t="str">
        <f t="shared" si="6"/>
        <v/>
      </c>
      <c r="G58" s="33" t="str">
        <f t="shared" si="7"/>
        <v/>
      </c>
      <c r="H58" s="33" t="str">
        <f t="shared" si="8"/>
        <v/>
      </c>
      <c r="I58" s="13"/>
      <c r="J58" s="22"/>
      <c r="K58" s="33" t="e">
        <f t="shared" si="0"/>
        <v>#VALUE!</v>
      </c>
      <c r="L58" s="33" t="str">
        <f t="shared" si="9"/>
        <v/>
      </c>
      <c r="N58" s="33" t="e">
        <f t="shared" si="1"/>
        <v>#VALUE!</v>
      </c>
    </row>
    <row r="59" spans="1:14" x14ac:dyDescent="0.25">
      <c r="A59" s="13"/>
      <c r="B59" s="31" t="str">
        <f t="shared" si="2"/>
        <v/>
      </c>
      <c r="C59" s="32" t="str">
        <f t="shared" si="3"/>
        <v/>
      </c>
      <c r="D59" s="33" t="str">
        <f t="shared" si="4"/>
        <v/>
      </c>
      <c r="E59" s="33" t="str">
        <f t="shared" si="5"/>
        <v/>
      </c>
      <c r="F59" s="33" t="str">
        <f t="shared" si="6"/>
        <v/>
      </c>
      <c r="G59" s="33" t="str">
        <f t="shared" si="7"/>
        <v/>
      </c>
      <c r="H59" s="33" t="str">
        <f t="shared" si="8"/>
        <v/>
      </c>
      <c r="I59" s="13"/>
      <c r="J59" s="22"/>
      <c r="K59" s="33" t="e">
        <f t="shared" si="0"/>
        <v>#VALUE!</v>
      </c>
      <c r="L59" s="33" t="str">
        <f t="shared" si="9"/>
        <v/>
      </c>
      <c r="N59" s="33" t="e">
        <f t="shared" si="1"/>
        <v>#VALUE!</v>
      </c>
    </row>
    <row r="60" spans="1:14" x14ac:dyDescent="0.25">
      <c r="A60" s="13"/>
      <c r="B60" s="31" t="str">
        <f t="shared" si="2"/>
        <v/>
      </c>
      <c r="C60" s="32" t="str">
        <f t="shared" si="3"/>
        <v/>
      </c>
      <c r="D60" s="33" t="str">
        <f t="shared" si="4"/>
        <v/>
      </c>
      <c r="E60" s="33" t="str">
        <f t="shared" si="5"/>
        <v/>
      </c>
      <c r="F60" s="33" t="str">
        <f t="shared" si="6"/>
        <v/>
      </c>
      <c r="G60" s="33" t="str">
        <f t="shared" si="7"/>
        <v/>
      </c>
      <c r="H60" s="33" t="str">
        <f t="shared" si="8"/>
        <v/>
      </c>
      <c r="I60" s="13"/>
      <c r="J60" s="22"/>
      <c r="K60" s="33" t="e">
        <f t="shared" si="0"/>
        <v>#VALUE!</v>
      </c>
      <c r="L60" s="33" t="str">
        <f t="shared" si="9"/>
        <v/>
      </c>
      <c r="N60" s="33" t="e">
        <f t="shared" si="1"/>
        <v>#VALUE!</v>
      </c>
    </row>
    <row r="61" spans="1:14" x14ac:dyDescent="0.25">
      <c r="A61" s="13"/>
      <c r="B61" s="31" t="str">
        <f t="shared" si="2"/>
        <v/>
      </c>
      <c r="C61" s="32" t="str">
        <f t="shared" si="3"/>
        <v/>
      </c>
      <c r="D61" s="33" t="str">
        <f t="shared" si="4"/>
        <v/>
      </c>
      <c r="E61" s="33" t="str">
        <f t="shared" si="5"/>
        <v/>
      </c>
      <c r="F61" s="33" t="str">
        <f t="shared" si="6"/>
        <v/>
      </c>
      <c r="G61" s="33" t="str">
        <f t="shared" si="7"/>
        <v/>
      </c>
      <c r="H61" s="33" t="str">
        <f t="shared" si="8"/>
        <v/>
      </c>
      <c r="I61" s="13"/>
      <c r="J61" s="22"/>
      <c r="K61" s="33" t="e">
        <f t="shared" si="0"/>
        <v>#VALUE!</v>
      </c>
      <c r="L61" s="33" t="str">
        <f t="shared" si="9"/>
        <v/>
      </c>
      <c r="N61" s="33" t="e">
        <f t="shared" si="1"/>
        <v>#VALUE!</v>
      </c>
    </row>
    <row r="62" spans="1:14" x14ac:dyDescent="0.25">
      <c r="A62" s="13"/>
      <c r="B62" s="31" t="str">
        <f t="shared" si="2"/>
        <v/>
      </c>
      <c r="C62" s="32" t="str">
        <f t="shared" si="3"/>
        <v/>
      </c>
      <c r="D62" s="33" t="str">
        <f t="shared" si="4"/>
        <v/>
      </c>
      <c r="E62" s="33" t="str">
        <f t="shared" si="5"/>
        <v/>
      </c>
      <c r="F62" s="33" t="str">
        <f t="shared" si="6"/>
        <v/>
      </c>
      <c r="G62" s="33" t="str">
        <f t="shared" si="7"/>
        <v/>
      </c>
      <c r="H62" s="33" t="str">
        <f t="shared" si="8"/>
        <v/>
      </c>
      <c r="I62" s="13"/>
      <c r="J62" s="22"/>
      <c r="K62" s="33" t="e">
        <f t="shared" si="0"/>
        <v>#VALUE!</v>
      </c>
      <c r="L62" s="33" t="str">
        <f t="shared" si="9"/>
        <v/>
      </c>
      <c r="N62" s="33" t="e">
        <f t="shared" si="1"/>
        <v>#VALUE!</v>
      </c>
    </row>
    <row r="63" spans="1:14" x14ac:dyDescent="0.25">
      <c r="A63" s="13"/>
      <c r="B63" s="31" t="str">
        <f t="shared" si="2"/>
        <v/>
      </c>
      <c r="C63" s="32" t="str">
        <f t="shared" si="3"/>
        <v/>
      </c>
      <c r="D63" s="33" t="str">
        <f t="shared" si="4"/>
        <v/>
      </c>
      <c r="E63" s="33" t="str">
        <f t="shared" si="5"/>
        <v/>
      </c>
      <c r="F63" s="33" t="str">
        <f t="shared" si="6"/>
        <v/>
      </c>
      <c r="G63" s="33" t="str">
        <f t="shared" si="7"/>
        <v/>
      </c>
      <c r="H63" s="33" t="str">
        <f t="shared" si="8"/>
        <v/>
      </c>
      <c r="I63" s="13"/>
      <c r="J63" s="22"/>
      <c r="K63" s="33" t="e">
        <f t="shared" si="0"/>
        <v>#VALUE!</v>
      </c>
      <c r="L63" s="33" t="str">
        <f t="shared" si="9"/>
        <v/>
      </c>
      <c r="N63" s="33" t="e">
        <f t="shared" si="1"/>
        <v>#VALUE!</v>
      </c>
    </row>
    <row r="64" spans="1:14" x14ac:dyDescent="0.25">
      <c r="A64" s="13"/>
      <c r="B64" s="31" t="str">
        <f t="shared" si="2"/>
        <v/>
      </c>
      <c r="C64" s="32" t="str">
        <f t="shared" si="3"/>
        <v/>
      </c>
      <c r="D64" s="33" t="str">
        <f t="shared" si="4"/>
        <v/>
      </c>
      <c r="E64" s="33" t="str">
        <f t="shared" si="5"/>
        <v/>
      </c>
      <c r="F64" s="33" t="str">
        <f t="shared" si="6"/>
        <v/>
      </c>
      <c r="G64" s="33" t="str">
        <f t="shared" si="7"/>
        <v/>
      </c>
      <c r="H64" s="33" t="str">
        <f t="shared" si="8"/>
        <v/>
      </c>
      <c r="I64" s="13"/>
      <c r="J64" s="22"/>
      <c r="K64" s="33" t="e">
        <f t="shared" si="0"/>
        <v>#VALUE!</v>
      </c>
      <c r="L64" s="33" t="str">
        <f t="shared" si="9"/>
        <v/>
      </c>
      <c r="N64" s="33" t="e">
        <f t="shared" si="1"/>
        <v>#VALUE!</v>
      </c>
    </row>
    <row r="65" spans="1:14" x14ac:dyDescent="0.25">
      <c r="A65" s="13"/>
      <c r="B65" s="31" t="str">
        <f t="shared" si="2"/>
        <v/>
      </c>
      <c r="C65" s="32" t="str">
        <f t="shared" si="3"/>
        <v/>
      </c>
      <c r="D65" s="33" t="str">
        <f t="shared" si="4"/>
        <v/>
      </c>
      <c r="E65" s="33" t="str">
        <f t="shared" si="5"/>
        <v/>
      </c>
      <c r="F65" s="33" t="str">
        <f t="shared" si="6"/>
        <v/>
      </c>
      <c r="G65" s="33" t="str">
        <f t="shared" si="7"/>
        <v/>
      </c>
      <c r="H65" s="33" t="str">
        <f t="shared" si="8"/>
        <v/>
      </c>
      <c r="I65" s="13"/>
      <c r="J65" s="22"/>
      <c r="K65" s="33" t="e">
        <f t="shared" si="0"/>
        <v>#VALUE!</v>
      </c>
      <c r="L65" s="33" t="str">
        <f t="shared" si="9"/>
        <v/>
      </c>
      <c r="N65" s="33" t="e">
        <f t="shared" si="1"/>
        <v>#VALUE!</v>
      </c>
    </row>
    <row r="66" spans="1:14" x14ac:dyDescent="0.25">
      <c r="A66" s="13"/>
      <c r="B66" s="31" t="str">
        <f t="shared" si="2"/>
        <v/>
      </c>
      <c r="C66" s="32" t="str">
        <f t="shared" si="3"/>
        <v/>
      </c>
      <c r="D66" s="33" t="str">
        <f t="shared" si="4"/>
        <v/>
      </c>
      <c r="E66" s="33" t="str">
        <f t="shared" si="5"/>
        <v/>
      </c>
      <c r="F66" s="33" t="str">
        <f t="shared" si="6"/>
        <v/>
      </c>
      <c r="G66" s="33" t="str">
        <f t="shared" si="7"/>
        <v/>
      </c>
      <c r="H66" s="33" t="str">
        <f t="shared" si="8"/>
        <v/>
      </c>
      <c r="I66" s="13"/>
      <c r="J66" s="22"/>
      <c r="K66" s="33" t="e">
        <f t="shared" si="0"/>
        <v>#VALUE!</v>
      </c>
      <c r="L66" s="33" t="str">
        <f t="shared" si="9"/>
        <v/>
      </c>
      <c r="N66" s="33" t="e">
        <f t="shared" si="1"/>
        <v>#VALUE!</v>
      </c>
    </row>
    <row r="67" spans="1:14" x14ac:dyDescent="0.25">
      <c r="A67" s="13"/>
      <c r="B67" s="31" t="str">
        <f t="shared" si="2"/>
        <v/>
      </c>
      <c r="C67" s="32" t="str">
        <f t="shared" si="3"/>
        <v/>
      </c>
      <c r="D67" s="33" t="str">
        <f t="shared" si="4"/>
        <v/>
      </c>
      <c r="E67" s="33" t="str">
        <f t="shared" si="5"/>
        <v/>
      </c>
      <c r="F67" s="33" t="str">
        <f t="shared" si="6"/>
        <v/>
      </c>
      <c r="G67" s="33" t="str">
        <f t="shared" si="7"/>
        <v/>
      </c>
      <c r="H67" s="33" t="str">
        <f t="shared" si="8"/>
        <v/>
      </c>
      <c r="I67" s="13"/>
      <c r="J67" s="22"/>
      <c r="K67" s="33" t="e">
        <f t="shared" si="0"/>
        <v>#VALUE!</v>
      </c>
      <c r="L67" s="33" t="str">
        <f t="shared" si="9"/>
        <v/>
      </c>
      <c r="N67" s="33" t="e">
        <f t="shared" si="1"/>
        <v>#VALUE!</v>
      </c>
    </row>
    <row r="68" spans="1:14" x14ac:dyDescent="0.25">
      <c r="A68" s="13"/>
      <c r="B68" s="31" t="str">
        <f t="shared" si="2"/>
        <v/>
      </c>
      <c r="C68" s="32" t="str">
        <f t="shared" si="3"/>
        <v/>
      </c>
      <c r="D68" s="33" t="str">
        <f t="shared" si="4"/>
        <v/>
      </c>
      <c r="E68" s="33" t="str">
        <f t="shared" si="5"/>
        <v/>
      </c>
      <c r="F68" s="33" t="str">
        <f t="shared" si="6"/>
        <v/>
      </c>
      <c r="G68" s="33" t="str">
        <f t="shared" si="7"/>
        <v/>
      </c>
      <c r="H68" s="33" t="str">
        <f t="shared" si="8"/>
        <v/>
      </c>
      <c r="I68" s="13"/>
      <c r="J68" s="22"/>
      <c r="K68" s="33" t="e">
        <f t="shared" si="0"/>
        <v>#VALUE!</v>
      </c>
      <c r="L68" s="33" t="str">
        <f t="shared" si="9"/>
        <v/>
      </c>
      <c r="N68" s="33" t="e">
        <f t="shared" si="1"/>
        <v>#VALUE!</v>
      </c>
    </row>
    <row r="69" spans="1:14" x14ac:dyDescent="0.25">
      <c r="A69" s="13"/>
      <c r="B69" s="31" t="str">
        <f t="shared" si="2"/>
        <v/>
      </c>
      <c r="C69" s="32" t="str">
        <f t="shared" si="3"/>
        <v/>
      </c>
      <c r="D69" s="33" t="str">
        <f t="shared" si="4"/>
        <v/>
      </c>
      <c r="E69" s="33" t="str">
        <f t="shared" si="5"/>
        <v/>
      </c>
      <c r="F69" s="33" t="str">
        <f t="shared" si="6"/>
        <v/>
      </c>
      <c r="G69" s="33" t="str">
        <f t="shared" si="7"/>
        <v/>
      </c>
      <c r="H69" s="33" t="str">
        <f t="shared" si="8"/>
        <v/>
      </c>
      <c r="I69" s="13"/>
      <c r="J69" s="22"/>
      <c r="K69" s="33" t="e">
        <f t="shared" si="0"/>
        <v>#VALUE!</v>
      </c>
      <c r="L69" s="33" t="str">
        <f t="shared" si="9"/>
        <v/>
      </c>
      <c r="N69" s="33" t="e">
        <f t="shared" si="1"/>
        <v>#VALUE!</v>
      </c>
    </row>
    <row r="70" spans="1:14" x14ac:dyDescent="0.25">
      <c r="A70" s="13"/>
      <c r="B70" s="31" t="str">
        <f t="shared" si="2"/>
        <v/>
      </c>
      <c r="C70" s="32" t="str">
        <f t="shared" si="3"/>
        <v/>
      </c>
      <c r="D70" s="33" t="str">
        <f t="shared" si="4"/>
        <v/>
      </c>
      <c r="E70" s="33" t="str">
        <f t="shared" si="5"/>
        <v/>
      </c>
      <c r="F70" s="33" t="str">
        <f t="shared" si="6"/>
        <v/>
      </c>
      <c r="G70" s="33" t="str">
        <f t="shared" si="7"/>
        <v/>
      </c>
      <c r="H70" s="33" t="str">
        <f t="shared" si="8"/>
        <v/>
      </c>
      <c r="I70" s="13"/>
      <c r="J70" s="22"/>
      <c r="K70" s="33" t="e">
        <f t="shared" si="0"/>
        <v>#VALUE!</v>
      </c>
      <c r="L70" s="33" t="str">
        <f t="shared" si="9"/>
        <v/>
      </c>
      <c r="N70" s="33" t="e">
        <f t="shared" si="1"/>
        <v>#VALUE!</v>
      </c>
    </row>
    <row r="71" spans="1:14" x14ac:dyDescent="0.25">
      <c r="A71" s="13"/>
      <c r="B71" s="31" t="str">
        <f t="shared" si="2"/>
        <v/>
      </c>
      <c r="C71" s="32" t="str">
        <f t="shared" si="3"/>
        <v/>
      </c>
      <c r="D71" s="33" t="str">
        <f t="shared" si="4"/>
        <v/>
      </c>
      <c r="E71" s="33" t="str">
        <f t="shared" si="5"/>
        <v/>
      </c>
      <c r="F71" s="33" t="str">
        <f t="shared" si="6"/>
        <v/>
      </c>
      <c r="G71" s="33" t="str">
        <f t="shared" si="7"/>
        <v/>
      </c>
      <c r="H71" s="33" t="str">
        <f t="shared" si="8"/>
        <v/>
      </c>
      <c r="I71" s="13"/>
      <c r="J71" s="22"/>
      <c r="K71" s="33" t="e">
        <f t="shared" si="0"/>
        <v>#VALUE!</v>
      </c>
      <c r="L71" s="33" t="str">
        <f t="shared" si="9"/>
        <v/>
      </c>
      <c r="N71" s="33" t="e">
        <f t="shared" si="1"/>
        <v>#VALUE!</v>
      </c>
    </row>
    <row r="72" spans="1:14" x14ac:dyDescent="0.25">
      <c r="A72" s="13"/>
      <c r="B72" s="31" t="str">
        <f t="shared" si="2"/>
        <v/>
      </c>
      <c r="C72" s="32" t="str">
        <f t="shared" si="3"/>
        <v/>
      </c>
      <c r="D72" s="33" t="str">
        <f t="shared" si="4"/>
        <v/>
      </c>
      <c r="E72" s="33" t="str">
        <f t="shared" si="5"/>
        <v/>
      </c>
      <c r="F72" s="33" t="str">
        <f t="shared" si="6"/>
        <v/>
      </c>
      <c r="G72" s="33" t="str">
        <f t="shared" si="7"/>
        <v/>
      </c>
      <c r="H72" s="33" t="str">
        <f t="shared" si="8"/>
        <v/>
      </c>
      <c r="I72" s="13"/>
      <c r="J72" s="22"/>
      <c r="K72" s="33" t="e">
        <f t="shared" si="0"/>
        <v>#VALUE!</v>
      </c>
      <c r="L72" s="33" t="str">
        <f t="shared" si="9"/>
        <v/>
      </c>
      <c r="N72" s="33" t="e">
        <f t="shared" si="1"/>
        <v>#VALUE!</v>
      </c>
    </row>
    <row r="73" spans="1:14" x14ac:dyDescent="0.25">
      <c r="A73" s="13"/>
      <c r="B73" s="31" t="str">
        <f t="shared" si="2"/>
        <v/>
      </c>
      <c r="C73" s="32" t="str">
        <f t="shared" si="3"/>
        <v/>
      </c>
      <c r="D73" s="33" t="str">
        <f t="shared" si="4"/>
        <v/>
      </c>
      <c r="E73" s="33" t="str">
        <f t="shared" si="5"/>
        <v/>
      </c>
      <c r="F73" s="33" t="str">
        <f t="shared" si="6"/>
        <v/>
      </c>
      <c r="G73" s="33" t="str">
        <f t="shared" si="7"/>
        <v/>
      </c>
      <c r="H73" s="33" t="str">
        <f t="shared" si="8"/>
        <v/>
      </c>
      <c r="I73" s="13"/>
      <c r="J73" s="22"/>
      <c r="K73" s="33" t="e">
        <f t="shared" si="0"/>
        <v>#VALUE!</v>
      </c>
      <c r="L73" s="33" t="str">
        <f t="shared" si="9"/>
        <v/>
      </c>
      <c r="N73" s="33" t="e">
        <f t="shared" si="1"/>
        <v>#VALUE!</v>
      </c>
    </row>
    <row r="74" spans="1:14" x14ac:dyDescent="0.25">
      <c r="A74" s="13"/>
      <c r="B74" s="31" t="str">
        <f t="shared" si="2"/>
        <v/>
      </c>
      <c r="C74" s="32" t="str">
        <f t="shared" si="3"/>
        <v/>
      </c>
      <c r="D74" s="33" t="str">
        <f t="shared" si="4"/>
        <v/>
      </c>
      <c r="E74" s="33" t="str">
        <f t="shared" si="5"/>
        <v/>
      </c>
      <c r="F74" s="33" t="str">
        <f t="shared" si="6"/>
        <v/>
      </c>
      <c r="G74" s="33" t="str">
        <f t="shared" si="7"/>
        <v/>
      </c>
      <c r="H74" s="33" t="str">
        <f t="shared" si="8"/>
        <v/>
      </c>
      <c r="I74" s="13"/>
      <c r="J74" s="22"/>
      <c r="K74" s="33" t="e">
        <f t="shared" si="0"/>
        <v>#VALUE!</v>
      </c>
      <c r="L74" s="33" t="str">
        <f t="shared" si="9"/>
        <v/>
      </c>
      <c r="N74" s="33" t="e">
        <f t="shared" si="1"/>
        <v>#VALUE!</v>
      </c>
    </row>
    <row r="75" spans="1:14" x14ac:dyDescent="0.25">
      <c r="A75" s="13"/>
      <c r="B75" s="31" t="str">
        <f t="shared" si="2"/>
        <v/>
      </c>
      <c r="C75" s="32" t="str">
        <f t="shared" si="3"/>
        <v/>
      </c>
      <c r="D75" s="33" t="str">
        <f t="shared" si="4"/>
        <v/>
      </c>
      <c r="E75" s="33" t="str">
        <f t="shared" si="5"/>
        <v/>
      </c>
      <c r="F75" s="33" t="str">
        <f t="shared" si="6"/>
        <v/>
      </c>
      <c r="G75" s="33" t="str">
        <f t="shared" si="7"/>
        <v/>
      </c>
      <c r="H75" s="33" t="str">
        <f t="shared" si="8"/>
        <v/>
      </c>
      <c r="I75" s="13"/>
      <c r="J75" s="22"/>
      <c r="K75" s="33" t="e">
        <f t="shared" si="0"/>
        <v>#VALUE!</v>
      </c>
      <c r="L75" s="33" t="str">
        <f t="shared" si="9"/>
        <v/>
      </c>
      <c r="N75" s="33" t="e">
        <f t="shared" si="1"/>
        <v>#VALUE!</v>
      </c>
    </row>
    <row r="76" spans="1:14" x14ac:dyDescent="0.25">
      <c r="A76" s="13"/>
      <c r="B76" s="31" t="str">
        <f t="shared" si="2"/>
        <v/>
      </c>
      <c r="C76" s="32" t="str">
        <f t="shared" si="3"/>
        <v/>
      </c>
      <c r="D76" s="33" t="str">
        <f t="shared" si="4"/>
        <v/>
      </c>
      <c r="E76" s="33" t="str">
        <f t="shared" si="5"/>
        <v/>
      </c>
      <c r="F76" s="33" t="str">
        <f t="shared" si="6"/>
        <v/>
      </c>
      <c r="G76" s="33" t="str">
        <f t="shared" si="7"/>
        <v/>
      </c>
      <c r="H76" s="33" t="str">
        <f t="shared" si="8"/>
        <v/>
      </c>
      <c r="I76" s="13"/>
      <c r="J76" s="22"/>
      <c r="K76" s="33" t="e">
        <f t="shared" si="0"/>
        <v>#VALUE!</v>
      </c>
      <c r="L76" s="33" t="str">
        <f t="shared" ref="L76:L126" si="10">IF(G76&lt;&gt;"",L75-K76,"")</f>
        <v/>
      </c>
      <c r="N76" s="33" t="e">
        <f t="shared" ref="N76:N126" si="11">F76+K76</f>
        <v>#VALUE!</v>
      </c>
    </row>
    <row r="77" spans="1:14" x14ac:dyDescent="0.25">
      <c r="A77" s="13"/>
      <c r="B77" s="31" t="str">
        <f t="shared" si="2"/>
        <v/>
      </c>
      <c r="C77" s="32" t="str">
        <f t="shared" si="3"/>
        <v/>
      </c>
      <c r="D77" s="33" t="str">
        <f t="shared" si="4"/>
        <v/>
      </c>
      <c r="E77" s="33" t="str">
        <f t="shared" si="5"/>
        <v/>
      </c>
      <c r="F77" s="33" t="str">
        <f t="shared" si="6"/>
        <v/>
      </c>
      <c r="G77" s="33" t="str">
        <f t="shared" si="7"/>
        <v/>
      </c>
      <c r="H77" s="33" t="str">
        <f t="shared" si="8"/>
        <v/>
      </c>
      <c r="I77" s="13"/>
      <c r="J77" s="13"/>
      <c r="K77" s="33" t="e">
        <f t="shared" si="0"/>
        <v>#VALUE!</v>
      </c>
      <c r="L77" s="33" t="str">
        <f t="shared" si="10"/>
        <v/>
      </c>
      <c r="N77" s="33" t="e">
        <f t="shared" si="11"/>
        <v>#VALUE!</v>
      </c>
    </row>
    <row r="78" spans="1:14" x14ac:dyDescent="0.25">
      <c r="A78" s="13"/>
      <c r="B78" s="31" t="str">
        <f t="shared" si="2"/>
        <v/>
      </c>
      <c r="C78" s="32" t="str">
        <f t="shared" si="3"/>
        <v/>
      </c>
      <c r="D78" s="33" t="str">
        <f t="shared" si="4"/>
        <v/>
      </c>
      <c r="E78" s="33" t="str">
        <f t="shared" si="5"/>
        <v/>
      </c>
      <c r="F78" s="33" t="str">
        <f t="shared" si="6"/>
        <v/>
      </c>
      <c r="G78" s="33" t="str">
        <f t="shared" si="7"/>
        <v/>
      </c>
      <c r="H78" s="33" t="str">
        <f t="shared" si="8"/>
        <v/>
      </c>
      <c r="I78" s="13"/>
      <c r="J78" s="13"/>
      <c r="K78" s="33" t="e">
        <f t="shared" si="0"/>
        <v>#VALUE!</v>
      </c>
      <c r="L78" s="33" t="str">
        <f t="shared" si="10"/>
        <v/>
      </c>
      <c r="N78" s="33" t="e">
        <f t="shared" si="11"/>
        <v>#VALUE!</v>
      </c>
    </row>
    <row r="79" spans="1:14" x14ac:dyDescent="0.25">
      <c r="A79" s="13"/>
      <c r="B79" s="31" t="str">
        <f t="shared" si="2"/>
        <v/>
      </c>
      <c r="C79" s="32" t="str">
        <f t="shared" si="3"/>
        <v/>
      </c>
      <c r="D79" s="33" t="str">
        <f t="shared" si="4"/>
        <v/>
      </c>
      <c r="E79" s="33" t="str">
        <f t="shared" si="5"/>
        <v/>
      </c>
      <c r="F79" s="33" t="str">
        <f t="shared" si="6"/>
        <v/>
      </c>
      <c r="G79" s="33" t="str">
        <f t="shared" si="7"/>
        <v/>
      </c>
      <c r="H79" s="33" t="str">
        <f t="shared" si="8"/>
        <v/>
      </c>
      <c r="I79" s="13"/>
      <c r="J79" s="13"/>
      <c r="K79" s="33" t="e">
        <f t="shared" si="0"/>
        <v>#VALUE!</v>
      </c>
      <c r="L79" s="33" t="str">
        <f t="shared" si="10"/>
        <v/>
      </c>
      <c r="N79" s="33" t="e">
        <f t="shared" si="11"/>
        <v>#VALUE!</v>
      </c>
    </row>
    <row r="80" spans="1:14" x14ac:dyDescent="0.25">
      <c r="A80" s="13"/>
      <c r="B80" s="31" t="str">
        <f t="shared" si="2"/>
        <v/>
      </c>
      <c r="C80" s="32" t="str">
        <f t="shared" si="3"/>
        <v/>
      </c>
      <c r="D80" s="33" t="str">
        <f t="shared" si="4"/>
        <v/>
      </c>
      <c r="E80" s="33" t="str">
        <f t="shared" si="5"/>
        <v/>
      </c>
      <c r="F80" s="33" t="str">
        <f t="shared" si="6"/>
        <v/>
      </c>
      <c r="G80" s="33" t="str">
        <f t="shared" si="7"/>
        <v/>
      </c>
      <c r="H80" s="33" t="str">
        <f t="shared" si="8"/>
        <v/>
      </c>
      <c r="I80" s="13"/>
      <c r="J80" s="13"/>
      <c r="K80" s="33" t="e">
        <f t="shared" si="0"/>
        <v>#VALUE!</v>
      </c>
      <c r="L80" s="33" t="str">
        <f t="shared" si="10"/>
        <v/>
      </c>
      <c r="N80" s="33" t="e">
        <f t="shared" si="11"/>
        <v>#VALUE!</v>
      </c>
    </row>
    <row r="81" spans="1:14" x14ac:dyDescent="0.25">
      <c r="A81" s="13"/>
      <c r="B81" s="31" t="str">
        <f t="shared" si="2"/>
        <v/>
      </c>
      <c r="C81" s="32" t="str">
        <f t="shared" si="3"/>
        <v/>
      </c>
      <c r="D81" s="33" t="str">
        <f t="shared" si="4"/>
        <v/>
      </c>
      <c r="E81" s="33" t="str">
        <f t="shared" si="5"/>
        <v/>
      </c>
      <c r="F81" s="33" t="str">
        <f t="shared" si="6"/>
        <v/>
      </c>
      <c r="G81" s="33" t="str">
        <f t="shared" si="7"/>
        <v/>
      </c>
      <c r="H81" s="33" t="str">
        <f t="shared" si="8"/>
        <v/>
      </c>
      <c r="I81" s="13"/>
      <c r="J81" s="13"/>
      <c r="K81" s="33" t="e">
        <f t="shared" ref="K81:K126" si="12">$L$8</f>
        <v>#VALUE!</v>
      </c>
      <c r="L81" s="33" t="str">
        <f t="shared" si="10"/>
        <v/>
      </c>
      <c r="N81" s="33" t="e">
        <f t="shared" si="11"/>
        <v>#VALUE!</v>
      </c>
    </row>
    <row r="82" spans="1:14" x14ac:dyDescent="0.25">
      <c r="A82" s="13"/>
      <c r="B82" s="31" t="str">
        <f t="shared" si="2"/>
        <v/>
      </c>
      <c r="C82" s="32" t="str">
        <f t="shared" si="3"/>
        <v/>
      </c>
      <c r="D82" s="33" t="str">
        <f t="shared" si="4"/>
        <v/>
      </c>
      <c r="E82" s="33" t="str">
        <f t="shared" si="5"/>
        <v/>
      </c>
      <c r="F82" s="33" t="str">
        <f t="shared" si="6"/>
        <v/>
      </c>
      <c r="G82" s="33" t="str">
        <f t="shared" si="7"/>
        <v/>
      </c>
      <c r="H82" s="33" t="str">
        <f t="shared" si="8"/>
        <v/>
      </c>
      <c r="I82" s="13"/>
      <c r="J82" s="13"/>
      <c r="K82" s="33" t="e">
        <f t="shared" si="12"/>
        <v>#VALUE!</v>
      </c>
      <c r="L82" s="33" t="str">
        <f t="shared" si="10"/>
        <v/>
      </c>
      <c r="N82" s="33" t="e">
        <f t="shared" si="11"/>
        <v>#VALUE!</v>
      </c>
    </row>
    <row r="83" spans="1:14" x14ac:dyDescent="0.25">
      <c r="A83" s="13"/>
      <c r="B83" s="31" t="str">
        <f t="shared" ref="B83:B121" si="13">IF(C83&lt;&gt;"",DATE(YEAR($C$10),MONTH($C$10)+(C83-1)*12/$C$11,DAY($C$10)),"")</f>
        <v/>
      </c>
      <c r="C83" s="32" t="str">
        <f t="shared" ref="C83:C121" si="14">IF(ISERROR(IF($C$5-C82&gt;0,C82+1,"")),"",IF($C$5-C82&gt;0,C82+1,""))</f>
        <v/>
      </c>
      <c r="D83" s="33" t="str">
        <f t="shared" ref="D83:D121" si="15">IF(C83&lt;&gt;"",$C$9,"")</f>
        <v/>
      </c>
      <c r="E83" s="33" t="str">
        <f t="shared" ref="E83:E121" si="16">IF(C83&lt;&gt;"",ABS($C$7),"")</f>
        <v/>
      </c>
      <c r="F83" s="33" t="str">
        <f t="shared" ref="F83:F121" si="17">IF(C83&lt;&gt;"",H82*$C$6/$C$11,"")</f>
        <v/>
      </c>
      <c r="G83" s="33" t="str">
        <f t="shared" ref="G83:G121" si="18">IF(C83&lt;&gt;"",E83-F83,"")</f>
        <v/>
      </c>
      <c r="H83" s="33" t="str">
        <f t="shared" ref="H83:H121" si="19">IF(C83&lt;&gt;"",H82-G83,"")</f>
        <v/>
      </c>
      <c r="I83" s="13"/>
      <c r="J83" s="13"/>
      <c r="K83" s="33" t="e">
        <f t="shared" si="12"/>
        <v>#VALUE!</v>
      </c>
      <c r="L83" s="33" t="str">
        <f t="shared" si="10"/>
        <v/>
      </c>
      <c r="N83" s="33" t="e">
        <f t="shared" si="11"/>
        <v>#VALUE!</v>
      </c>
    </row>
    <row r="84" spans="1:14" x14ac:dyDescent="0.25">
      <c r="A84" s="13"/>
      <c r="B84" s="31" t="str">
        <f t="shared" si="13"/>
        <v/>
      </c>
      <c r="C84" s="32" t="str">
        <f t="shared" si="14"/>
        <v/>
      </c>
      <c r="D84" s="33" t="str">
        <f t="shared" si="15"/>
        <v/>
      </c>
      <c r="E84" s="33" t="str">
        <f t="shared" si="16"/>
        <v/>
      </c>
      <c r="F84" s="33" t="str">
        <f t="shared" si="17"/>
        <v/>
      </c>
      <c r="G84" s="33" t="str">
        <f t="shared" si="18"/>
        <v/>
      </c>
      <c r="H84" s="33" t="str">
        <f t="shared" si="19"/>
        <v/>
      </c>
      <c r="I84" s="13"/>
      <c r="J84" s="13"/>
      <c r="K84" s="33" t="e">
        <f t="shared" si="12"/>
        <v>#VALUE!</v>
      </c>
      <c r="L84" s="33" t="str">
        <f t="shared" si="10"/>
        <v/>
      </c>
      <c r="N84" s="33" t="e">
        <f t="shared" si="11"/>
        <v>#VALUE!</v>
      </c>
    </row>
    <row r="85" spans="1:14" x14ac:dyDescent="0.25">
      <c r="A85" s="13"/>
      <c r="B85" s="31" t="str">
        <f t="shared" si="13"/>
        <v/>
      </c>
      <c r="C85" s="32" t="str">
        <f t="shared" si="14"/>
        <v/>
      </c>
      <c r="D85" s="33" t="str">
        <f t="shared" si="15"/>
        <v/>
      </c>
      <c r="E85" s="33" t="str">
        <f t="shared" si="16"/>
        <v/>
      </c>
      <c r="F85" s="33" t="str">
        <f t="shared" si="17"/>
        <v/>
      </c>
      <c r="G85" s="33" t="str">
        <f t="shared" si="18"/>
        <v/>
      </c>
      <c r="H85" s="33" t="str">
        <f t="shared" si="19"/>
        <v/>
      </c>
      <c r="I85" s="13"/>
      <c r="J85" s="13"/>
      <c r="K85" s="33" t="e">
        <f t="shared" si="12"/>
        <v>#VALUE!</v>
      </c>
      <c r="L85" s="33" t="str">
        <f t="shared" si="10"/>
        <v/>
      </c>
      <c r="N85" s="33" t="e">
        <f t="shared" si="11"/>
        <v>#VALUE!</v>
      </c>
    </row>
    <row r="86" spans="1:14" x14ac:dyDescent="0.25">
      <c r="A86" s="13"/>
      <c r="B86" s="31" t="str">
        <f t="shared" si="13"/>
        <v/>
      </c>
      <c r="C86" s="32" t="str">
        <f t="shared" si="14"/>
        <v/>
      </c>
      <c r="D86" s="33" t="str">
        <f t="shared" si="15"/>
        <v/>
      </c>
      <c r="E86" s="33" t="str">
        <f t="shared" si="16"/>
        <v/>
      </c>
      <c r="F86" s="33" t="str">
        <f t="shared" si="17"/>
        <v/>
      </c>
      <c r="G86" s="33" t="str">
        <f t="shared" si="18"/>
        <v/>
      </c>
      <c r="H86" s="33" t="str">
        <f t="shared" si="19"/>
        <v/>
      </c>
      <c r="I86" s="13"/>
      <c r="J86" s="13"/>
      <c r="K86" s="33" t="e">
        <f t="shared" si="12"/>
        <v>#VALUE!</v>
      </c>
      <c r="L86" s="33" t="str">
        <f t="shared" si="10"/>
        <v/>
      </c>
      <c r="N86" s="33" t="e">
        <f t="shared" si="11"/>
        <v>#VALUE!</v>
      </c>
    </row>
    <row r="87" spans="1:14" x14ac:dyDescent="0.25">
      <c r="A87" s="13"/>
      <c r="B87" s="31" t="str">
        <f t="shared" si="13"/>
        <v/>
      </c>
      <c r="C87" s="32" t="str">
        <f t="shared" si="14"/>
        <v/>
      </c>
      <c r="D87" s="33" t="str">
        <f t="shared" si="15"/>
        <v/>
      </c>
      <c r="E87" s="33" t="str">
        <f t="shared" si="16"/>
        <v/>
      </c>
      <c r="F87" s="33" t="str">
        <f t="shared" si="17"/>
        <v/>
      </c>
      <c r="G87" s="33" t="str">
        <f t="shared" si="18"/>
        <v/>
      </c>
      <c r="H87" s="33" t="str">
        <f t="shared" si="19"/>
        <v/>
      </c>
      <c r="I87" s="13"/>
      <c r="J87" s="13"/>
      <c r="K87" s="33" t="e">
        <f t="shared" si="12"/>
        <v>#VALUE!</v>
      </c>
      <c r="L87" s="33" t="str">
        <f t="shared" si="10"/>
        <v/>
      </c>
      <c r="N87" s="33" t="e">
        <f t="shared" si="11"/>
        <v>#VALUE!</v>
      </c>
    </row>
    <row r="88" spans="1:14" x14ac:dyDescent="0.25">
      <c r="A88" s="13"/>
      <c r="B88" s="31" t="str">
        <f t="shared" si="13"/>
        <v/>
      </c>
      <c r="C88" s="32" t="str">
        <f t="shared" si="14"/>
        <v/>
      </c>
      <c r="D88" s="33" t="str">
        <f t="shared" si="15"/>
        <v/>
      </c>
      <c r="E88" s="33" t="str">
        <f t="shared" si="16"/>
        <v/>
      </c>
      <c r="F88" s="33" t="str">
        <f t="shared" si="17"/>
        <v/>
      </c>
      <c r="G88" s="33" t="str">
        <f t="shared" si="18"/>
        <v/>
      </c>
      <c r="H88" s="33" t="str">
        <f t="shared" si="19"/>
        <v/>
      </c>
      <c r="I88" s="13"/>
      <c r="J88" s="13"/>
      <c r="K88" s="33" t="e">
        <f t="shared" si="12"/>
        <v>#VALUE!</v>
      </c>
      <c r="L88" s="33" t="str">
        <f t="shared" si="10"/>
        <v/>
      </c>
      <c r="N88" s="33" t="e">
        <f t="shared" si="11"/>
        <v>#VALUE!</v>
      </c>
    </row>
    <row r="89" spans="1:14" x14ac:dyDescent="0.25">
      <c r="A89" s="13"/>
      <c r="B89" s="31" t="str">
        <f t="shared" si="13"/>
        <v/>
      </c>
      <c r="C89" s="32" t="str">
        <f t="shared" si="14"/>
        <v/>
      </c>
      <c r="D89" s="33" t="str">
        <f t="shared" si="15"/>
        <v/>
      </c>
      <c r="E89" s="33" t="str">
        <f t="shared" si="16"/>
        <v/>
      </c>
      <c r="F89" s="33" t="str">
        <f t="shared" si="17"/>
        <v/>
      </c>
      <c r="G89" s="33" t="str">
        <f t="shared" si="18"/>
        <v/>
      </c>
      <c r="H89" s="33" t="str">
        <f t="shared" si="19"/>
        <v/>
      </c>
      <c r="I89" s="13"/>
      <c r="J89" s="13"/>
      <c r="K89" s="33" t="e">
        <f t="shared" si="12"/>
        <v>#VALUE!</v>
      </c>
      <c r="L89" s="33" t="str">
        <f t="shared" si="10"/>
        <v/>
      </c>
      <c r="N89" s="33" t="e">
        <f t="shared" si="11"/>
        <v>#VALUE!</v>
      </c>
    </row>
    <row r="90" spans="1:14" x14ac:dyDescent="0.25">
      <c r="A90" s="13"/>
      <c r="B90" s="31" t="str">
        <f t="shared" si="13"/>
        <v/>
      </c>
      <c r="C90" s="32" t="str">
        <f t="shared" si="14"/>
        <v/>
      </c>
      <c r="D90" s="33" t="str">
        <f t="shared" si="15"/>
        <v/>
      </c>
      <c r="E90" s="33" t="str">
        <f t="shared" si="16"/>
        <v/>
      </c>
      <c r="F90" s="33" t="str">
        <f t="shared" si="17"/>
        <v/>
      </c>
      <c r="G90" s="33" t="str">
        <f t="shared" si="18"/>
        <v/>
      </c>
      <c r="H90" s="33" t="str">
        <f t="shared" si="19"/>
        <v/>
      </c>
      <c r="I90" s="13"/>
      <c r="J90" s="13"/>
      <c r="K90" s="33" t="e">
        <f t="shared" si="12"/>
        <v>#VALUE!</v>
      </c>
      <c r="L90" s="33" t="str">
        <f t="shared" si="10"/>
        <v/>
      </c>
      <c r="N90" s="33" t="e">
        <f t="shared" si="11"/>
        <v>#VALUE!</v>
      </c>
    </row>
    <row r="91" spans="1:14" x14ac:dyDescent="0.25">
      <c r="A91" s="13"/>
      <c r="B91" s="31" t="str">
        <f t="shared" si="13"/>
        <v/>
      </c>
      <c r="C91" s="32" t="str">
        <f t="shared" si="14"/>
        <v/>
      </c>
      <c r="D91" s="33" t="str">
        <f t="shared" si="15"/>
        <v/>
      </c>
      <c r="E91" s="33" t="str">
        <f t="shared" si="16"/>
        <v/>
      </c>
      <c r="F91" s="33" t="str">
        <f t="shared" si="17"/>
        <v/>
      </c>
      <c r="G91" s="33" t="str">
        <f t="shared" si="18"/>
        <v/>
      </c>
      <c r="H91" s="33" t="str">
        <f t="shared" si="19"/>
        <v/>
      </c>
      <c r="I91" s="13"/>
      <c r="J91" s="13"/>
      <c r="K91" s="33" t="e">
        <f t="shared" si="12"/>
        <v>#VALUE!</v>
      </c>
      <c r="L91" s="33" t="str">
        <f t="shared" si="10"/>
        <v/>
      </c>
      <c r="N91" s="33" t="e">
        <f t="shared" si="11"/>
        <v>#VALUE!</v>
      </c>
    </row>
    <row r="92" spans="1:14" x14ac:dyDescent="0.25">
      <c r="A92" s="13"/>
      <c r="B92" s="31" t="str">
        <f t="shared" si="13"/>
        <v/>
      </c>
      <c r="C92" s="32" t="str">
        <f t="shared" si="14"/>
        <v/>
      </c>
      <c r="D92" s="33" t="str">
        <f t="shared" si="15"/>
        <v/>
      </c>
      <c r="E92" s="33" t="str">
        <f t="shared" si="16"/>
        <v/>
      </c>
      <c r="F92" s="33" t="str">
        <f t="shared" si="17"/>
        <v/>
      </c>
      <c r="G92" s="33" t="str">
        <f t="shared" si="18"/>
        <v/>
      </c>
      <c r="H92" s="33" t="str">
        <f t="shared" si="19"/>
        <v/>
      </c>
      <c r="I92" s="13"/>
      <c r="J92" s="13"/>
      <c r="K92" s="33" t="e">
        <f t="shared" si="12"/>
        <v>#VALUE!</v>
      </c>
      <c r="L92" s="33" t="str">
        <f t="shared" si="10"/>
        <v/>
      </c>
      <c r="N92" s="33" t="e">
        <f t="shared" si="11"/>
        <v>#VALUE!</v>
      </c>
    </row>
    <row r="93" spans="1:14" x14ac:dyDescent="0.25">
      <c r="A93" s="13"/>
      <c r="B93" s="31" t="str">
        <f t="shared" si="13"/>
        <v/>
      </c>
      <c r="C93" s="32" t="str">
        <f t="shared" si="14"/>
        <v/>
      </c>
      <c r="D93" s="33" t="str">
        <f t="shared" si="15"/>
        <v/>
      </c>
      <c r="E93" s="33" t="str">
        <f t="shared" si="16"/>
        <v/>
      </c>
      <c r="F93" s="33" t="str">
        <f t="shared" si="17"/>
        <v/>
      </c>
      <c r="G93" s="33" t="str">
        <f t="shared" si="18"/>
        <v/>
      </c>
      <c r="H93" s="33" t="str">
        <f t="shared" si="19"/>
        <v/>
      </c>
      <c r="I93" s="13"/>
      <c r="J93" s="13"/>
      <c r="K93" s="33" t="e">
        <f t="shared" si="12"/>
        <v>#VALUE!</v>
      </c>
      <c r="L93" s="33" t="str">
        <f t="shared" si="10"/>
        <v/>
      </c>
      <c r="N93" s="33" t="e">
        <f t="shared" si="11"/>
        <v>#VALUE!</v>
      </c>
    </row>
    <row r="94" spans="1:14" x14ac:dyDescent="0.25">
      <c r="A94" s="13"/>
      <c r="B94" s="31" t="str">
        <f t="shared" si="13"/>
        <v/>
      </c>
      <c r="C94" s="32" t="str">
        <f t="shared" si="14"/>
        <v/>
      </c>
      <c r="D94" s="33" t="str">
        <f t="shared" si="15"/>
        <v/>
      </c>
      <c r="E94" s="33" t="str">
        <f t="shared" si="16"/>
        <v/>
      </c>
      <c r="F94" s="33" t="str">
        <f t="shared" si="17"/>
        <v/>
      </c>
      <c r="G94" s="33" t="str">
        <f t="shared" si="18"/>
        <v/>
      </c>
      <c r="H94" s="33" t="str">
        <f t="shared" si="19"/>
        <v/>
      </c>
      <c r="I94" s="13"/>
      <c r="J94" s="13"/>
      <c r="K94" s="33" t="e">
        <f t="shared" si="12"/>
        <v>#VALUE!</v>
      </c>
      <c r="L94" s="33" t="str">
        <f t="shared" si="10"/>
        <v/>
      </c>
      <c r="N94" s="33" t="e">
        <f t="shared" si="11"/>
        <v>#VALUE!</v>
      </c>
    </row>
    <row r="95" spans="1:14" x14ac:dyDescent="0.25">
      <c r="A95" s="13"/>
      <c r="B95" s="31" t="str">
        <f t="shared" si="13"/>
        <v/>
      </c>
      <c r="C95" s="32" t="str">
        <f t="shared" si="14"/>
        <v/>
      </c>
      <c r="D95" s="33" t="str">
        <f t="shared" si="15"/>
        <v/>
      </c>
      <c r="E95" s="33" t="str">
        <f t="shared" si="16"/>
        <v/>
      </c>
      <c r="F95" s="33" t="str">
        <f t="shared" si="17"/>
        <v/>
      </c>
      <c r="G95" s="33" t="str">
        <f t="shared" si="18"/>
        <v/>
      </c>
      <c r="H95" s="33" t="str">
        <f t="shared" si="19"/>
        <v/>
      </c>
      <c r="I95" s="13"/>
      <c r="J95" s="13"/>
      <c r="K95" s="33" t="e">
        <f t="shared" si="12"/>
        <v>#VALUE!</v>
      </c>
      <c r="L95" s="33" t="str">
        <f t="shared" si="10"/>
        <v/>
      </c>
      <c r="N95" s="33" t="e">
        <f t="shared" si="11"/>
        <v>#VALUE!</v>
      </c>
    </row>
    <row r="96" spans="1:14" x14ac:dyDescent="0.25">
      <c r="A96" s="13"/>
      <c r="B96" s="31" t="str">
        <f t="shared" si="13"/>
        <v/>
      </c>
      <c r="C96" s="32" t="str">
        <f t="shared" si="14"/>
        <v/>
      </c>
      <c r="D96" s="33" t="str">
        <f t="shared" si="15"/>
        <v/>
      </c>
      <c r="E96" s="33" t="str">
        <f t="shared" si="16"/>
        <v/>
      </c>
      <c r="F96" s="33" t="str">
        <f t="shared" si="17"/>
        <v/>
      </c>
      <c r="G96" s="33" t="str">
        <f t="shared" si="18"/>
        <v/>
      </c>
      <c r="H96" s="33" t="str">
        <f t="shared" si="19"/>
        <v/>
      </c>
      <c r="I96" s="13"/>
      <c r="J96" s="13"/>
      <c r="K96" s="33" t="e">
        <f t="shared" si="12"/>
        <v>#VALUE!</v>
      </c>
      <c r="L96" s="33" t="str">
        <f t="shared" si="10"/>
        <v/>
      </c>
      <c r="N96" s="33" t="e">
        <f t="shared" si="11"/>
        <v>#VALUE!</v>
      </c>
    </row>
    <row r="97" spans="1:14" x14ac:dyDescent="0.25">
      <c r="A97" s="13"/>
      <c r="B97" s="31" t="str">
        <f t="shared" si="13"/>
        <v/>
      </c>
      <c r="C97" s="32" t="str">
        <f t="shared" si="14"/>
        <v/>
      </c>
      <c r="D97" s="33" t="str">
        <f t="shared" si="15"/>
        <v/>
      </c>
      <c r="E97" s="33" t="str">
        <f t="shared" si="16"/>
        <v/>
      </c>
      <c r="F97" s="33" t="str">
        <f t="shared" si="17"/>
        <v/>
      </c>
      <c r="G97" s="33" t="str">
        <f t="shared" si="18"/>
        <v/>
      </c>
      <c r="H97" s="33" t="str">
        <f t="shared" si="19"/>
        <v/>
      </c>
      <c r="I97" s="13"/>
      <c r="J97" s="13"/>
      <c r="K97" s="33" t="e">
        <f t="shared" si="12"/>
        <v>#VALUE!</v>
      </c>
      <c r="L97" s="33" t="str">
        <f t="shared" si="10"/>
        <v/>
      </c>
      <c r="N97" s="33" t="e">
        <f t="shared" si="11"/>
        <v>#VALUE!</v>
      </c>
    </row>
    <row r="98" spans="1:14" x14ac:dyDescent="0.25">
      <c r="A98" s="13"/>
      <c r="B98" s="31" t="str">
        <f t="shared" si="13"/>
        <v/>
      </c>
      <c r="C98" s="32" t="str">
        <f t="shared" si="14"/>
        <v/>
      </c>
      <c r="D98" s="33" t="str">
        <f t="shared" si="15"/>
        <v/>
      </c>
      <c r="E98" s="33" t="str">
        <f t="shared" si="16"/>
        <v/>
      </c>
      <c r="F98" s="33" t="str">
        <f t="shared" si="17"/>
        <v/>
      </c>
      <c r="G98" s="33" t="str">
        <f t="shared" si="18"/>
        <v/>
      </c>
      <c r="H98" s="33" t="str">
        <f t="shared" si="19"/>
        <v/>
      </c>
      <c r="I98" s="13"/>
      <c r="J98" s="13"/>
      <c r="K98" s="33" t="e">
        <f t="shared" si="12"/>
        <v>#VALUE!</v>
      </c>
      <c r="L98" s="33" t="str">
        <f t="shared" si="10"/>
        <v/>
      </c>
      <c r="N98" s="33" t="e">
        <f t="shared" si="11"/>
        <v>#VALUE!</v>
      </c>
    </row>
    <row r="99" spans="1:14" x14ac:dyDescent="0.25">
      <c r="A99" s="13"/>
      <c r="B99" s="31" t="str">
        <f t="shared" si="13"/>
        <v/>
      </c>
      <c r="C99" s="32" t="str">
        <f t="shared" si="14"/>
        <v/>
      </c>
      <c r="D99" s="33" t="str">
        <f t="shared" si="15"/>
        <v/>
      </c>
      <c r="E99" s="33" t="str">
        <f t="shared" si="16"/>
        <v/>
      </c>
      <c r="F99" s="33" t="str">
        <f t="shared" si="17"/>
        <v/>
      </c>
      <c r="G99" s="33" t="str">
        <f t="shared" si="18"/>
        <v/>
      </c>
      <c r="H99" s="33" t="str">
        <f t="shared" si="19"/>
        <v/>
      </c>
      <c r="I99" s="13"/>
      <c r="J99" s="13"/>
      <c r="K99" s="33" t="e">
        <f t="shared" si="12"/>
        <v>#VALUE!</v>
      </c>
      <c r="L99" s="33" t="str">
        <f t="shared" si="10"/>
        <v/>
      </c>
      <c r="N99" s="33" t="e">
        <f t="shared" si="11"/>
        <v>#VALUE!</v>
      </c>
    </row>
    <row r="100" spans="1:14" x14ac:dyDescent="0.25">
      <c r="A100" s="13"/>
      <c r="B100" s="31" t="str">
        <f t="shared" si="13"/>
        <v/>
      </c>
      <c r="C100" s="32" t="str">
        <f t="shared" si="14"/>
        <v/>
      </c>
      <c r="D100" s="33" t="str">
        <f t="shared" si="15"/>
        <v/>
      </c>
      <c r="E100" s="33" t="str">
        <f t="shared" si="16"/>
        <v/>
      </c>
      <c r="F100" s="33" t="str">
        <f t="shared" si="17"/>
        <v/>
      </c>
      <c r="G100" s="33" t="str">
        <f t="shared" si="18"/>
        <v/>
      </c>
      <c r="H100" s="33" t="str">
        <f t="shared" si="19"/>
        <v/>
      </c>
      <c r="I100" s="13"/>
      <c r="J100" s="13"/>
      <c r="K100" s="33" t="e">
        <f t="shared" si="12"/>
        <v>#VALUE!</v>
      </c>
      <c r="L100" s="33" t="str">
        <f t="shared" si="10"/>
        <v/>
      </c>
      <c r="N100" s="33" t="e">
        <f t="shared" si="11"/>
        <v>#VALUE!</v>
      </c>
    </row>
    <row r="101" spans="1:14" x14ac:dyDescent="0.25">
      <c r="A101" s="13"/>
      <c r="B101" s="31" t="str">
        <f t="shared" si="13"/>
        <v/>
      </c>
      <c r="C101" s="32" t="str">
        <f t="shared" si="14"/>
        <v/>
      </c>
      <c r="D101" s="33" t="str">
        <f t="shared" si="15"/>
        <v/>
      </c>
      <c r="E101" s="33" t="str">
        <f t="shared" si="16"/>
        <v/>
      </c>
      <c r="F101" s="33" t="str">
        <f t="shared" si="17"/>
        <v/>
      </c>
      <c r="G101" s="33" t="str">
        <f t="shared" si="18"/>
        <v/>
      </c>
      <c r="H101" s="33" t="str">
        <f t="shared" si="19"/>
        <v/>
      </c>
      <c r="I101" s="13"/>
      <c r="J101" s="13"/>
      <c r="K101" s="33" t="e">
        <f t="shared" si="12"/>
        <v>#VALUE!</v>
      </c>
      <c r="L101" s="33" t="str">
        <f t="shared" si="10"/>
        <v/>
      </c>
      <c r="N101" s="33" t="e">
        <f t="shared" si="11"/>
        <v>#VALUE!</v>
      </c>
    </row>
    <row r="102" spans="1:14" x14ac:dyDescent="0.25">
      <c r="A102" s="13"/>
      <c r="B102" s="31" t="str">
        <f t="shared" si="13"/>
        <v/>
      </c>
      <c r="C102" s="32" t="str">
        <f t="shared" si="14"/>
        <v/>
      </c>
      <c r="D102" s="33" t="str">
        <f t="shared" si="15"/>
        <v/>
      </c>
      <c r="E102" s="33" t="str">
        <f t="shared" si="16"/>
        <v/>
      </c>
      <c r="F102" s="33" t="str">
        <f t="shared" si="17"/>
        <v/>
      </c>
      <c r="G102" s="33" t="str">
        <f t="shared" si="18"/>
        <v/>
      </c>
      <c r="H102" s="33" t="str">
        <f t="shared" si="19"/>
        <v/>
      </c>
      <c r="I102" s="13"/>
      <c r="J102" s="13"/>
      <c r="K102" s="33" t="e">
        <f t="shared" si="12"/>
        <v>#VALUE!</v>
      </c>
      <c r="L102" s="33" t="str">
        <f t="shared" si="10"/>
        <v/>
      </c>
      <c r="N102" s="33" t="e">
        <f t="shared" si="11"/>
        <v>#VALUE!</v>
      </c>
    </row>
    <row r="103" spans="1:14" x14ac:dyDescent="0.25">
      <c r="A103" s="13"/>
      <c r="B103" s="31" t="str">
        <f t="shared" si="13"/>
        <v/>
      </c>
      <c r="C103" s="32" t="str">
        <f t="shared" si="14"/>
        <v/>
      </c>
      <c r="D103" s="33" t="str">
        <f t="shared" si="15"/>
        <v/>
      </c>
      <c r="E103" s="33" t="str">
        <f t="shared" si="16"/>
        <v/>
      </c>
      <c r="F103" s="33" t="str">
        <f t="shared" si="17"/>
        <v/>
      </c>
      <c r="G103" s="33" t="str">
        <f t="shared" si="18"/>
        <v/>
      </c>
      <c r="H103" s="33" t="str">
        <f t="shared" si="19"/>
        <v/>
      </c>
      <c r="I103" s="13"/>
      <c r="J103" s="13"/>
      <c r="K103" s="33" t="e">
        <f t="shared" si="12"/>
        <v>#VALUE!</v>
      </c>
      <c r="L103" s="33" t="str">
        <f t="shared" si="10"/>
        <v/>
      </c>
      <c r="N103" s="33" t="e">
        <f t="shared" si="11"/>
        <v>#VALUE!</v>
      </c>
    </row>
    <row r="104" spans="1:14" x14ac:dyDescent="0.25">
      <c r="A104" s="13"/>
      <c r="B104" s="31" t="str">
        <f t="shared" si="13"/>
        <v/>
      </c>
      <c r="C104" s="32" t="str">
        <f t="shared" si="14"/>
        <v/>
      </c>
      <c r="D104" s="33" t="str">
        <f t="shared" si="15"/>
        <v/>
      </c>
      <c r="E104" s="33" t="str">
        <f t="shared" si="16"/>
        <v/>
      </c>
      <c r="F104" s="33" t="str">
        <f t="shared" si="17"/>
        <v/>
      </c>
      <c r="G104" s="33" t="str">
        <f t="shared" si="18"/>
        <v/>
      </c>
      <c r="H104" s="33" t="str">
        <f t="shared" si="19"/>
        <v/>
      </c>
      <c r="I104" s="13"/>
      <c r="J104" s="13"/>
      <c r="K104" s="33" t="e">
        <f t="shared" si="12"/>
        <v>#VALUE!</v>
      </c>
      <c r="L104" s="33" t="str">
        <f t="shared" si="10"/>
        <v/>
      </c>
      <c r="N104" s="33" t="e">
        <f t="shared" si="11"/>
        <v>#VALUE!</v>
      </c>
    </row>
    <row r="105" spans="1:14" x14ac:dyDescent="0.25">
      <c r="A105" s="13"/>
      <c r="B105" s="31" t="str">
        <f t="shared" si="13"/>
        <v/>
      </c>
      <c r="C105" s="32" t="str">
        <f t="shared" si="14"/>
        <v/>
      </c>
      <c r="D105" s="33" t="str">
        <f t="shared" si="15"/>
        <v/>
      </c>
      <c r="E105" s="33" t="str">
        <f t="shared" si="16"/>
        <v/>
      </c>
      <c r="F105" s="33" t="str">
        <f t="shared" si="17"/>
        <v/>
      </c>
      <c r="G105" s="33" t="str">
        <f t="shared" si="18"/>
        <v/>
      </c>
      <c r="H105" s="33" t="str">
        <f t="shared" si="19"/>
        <v/>
      </c>
      <c r="I105" s="13"/>
      <c r="J105" s="13"/>
      <c r="K105" s="33" t="e">
        <f t="shared" si="12"/>
        <v>#VALUE!</v>
      </c>
      <c r="L105" s="33" t="str">
        <f t="shared" si="10"/>
        <v/>
      </c>
      <c r="N105" s="33" t="e">
        <f t="shared" si="11"/>
        <v>#VALUE!</v>
      </c>
    </row>
    <row r="106" spans="1:14" x14ac:dyDescent="0.25">
      <c r="A106" s="13"/>
      <c r="B106" s="31" t="str">
        <f t="shared" si="13"/>
        <v/>
      </c>
      <c r="C106" s="32" t="str">
        <f t="shared" si="14"/>
        <v/>
      </c>
      <c r="D106" s="33" t="str">
        <f t="shared" si="15"/>
        <v/>
      </c>
      <c r="E106" s="33" t="str">
        <f t="shared" si="16"/>
        <v/>
      </c>
      <c r="F106" s="33" t="str">
        <f t="shared" si="17"/>
        <v/>
      </c>
      <c r="G106" s="33" t="str">
        <f t="shared" si="18"/>
        <v/>
      </c>
      <c r="H106" s="33" t="str">
        <f t="shared" si="19"/>
        <v/>
      </c>
      <c r="I106" s="13"/>
      <c r="J106" s="13"/>
      <c r="K106" s="33" t="e">
        <f t="shared" si="12"/>
        <v>#VALUE!</v>
      </c>
      <c r="L106" s="33" t="str">
        <f t="shared" si="10"/>
        <v/>
      </c>
      <c r="N106" s="33" t="e">
        <f t="shared" si="11"/>
        <v>#VALUE!</v>
      </c>
    </row>
    <row r="107" spans="1:14" x14ac:dyDescent="0.25">
      <c r="A107" s="13"/>
      <c r="B107" s="31" t="str">
        <f t="shared" si="13"/>
        <v/>
      </c>
      <c r="C107" s="32" t="str">
        <f t="shared" si="14"/>
        <v/>
      </c>
      <c r="D107" s="33" t="str">
        <f t="shared" si="15"/>
        <v/>
      </c>
      <c r="E107" s="33" t="str">
        <f t="shared" si="16"/>
        <v/>
      </c>
      <c r="F107" s="33" t="str">
        <f t="shared" si="17"/>
        <v/>
      </c>
      <c r="G107" s="33" t="str">
        <f t="shared" si="18"/>
        <v/>
      </c>
      <c r="H107" s="33" t="str">
        <f t="shared" si="19"/>
        <v/>
      </c>
      <c r="I107" s="13"/>
      <c r="J107" s="13"/>
      <c r="K107" s="33" t="e">
        <f t="shared" si="12"/>
        <v>#VALUE!</v>
      </c>
      <c r="L107" s="33" t="str">
        <f t="shared" si="10"/>
        <v/>
      </c>
      <c r="N107" s="33" t="e">
        <f t="shared" si="11"/>
        <v>#VALUE!</v>
      </c>
    </row>
    <row r="108" spans="1:14" x14ac:dyDescent="0.25">
      <c r="A108" s="13"/>
      <c r="B108" s="31" t="str">
        <f t="shared" si="13"/>
        <v/>
      </c>
      <c r="C108" s="32" t="str">
        <f t="shared" si="14"/>
        <v/>
      </c>
      <c r="D108" s="33" t="str">
        <f t="shared" si="15"/>
        <v/>
      </c>
      <c r="E108" s="33" t="str">
        <f t="shared" si="16"/>
        <v/>
      </c>
      <c r="F108" s="33" t="str">
        <f t="shared" si="17"/>
        <v/>
      </c>
      <c r="G108" s="33" t="str">
        <f t="shared" si="18"/>
        <v/>
      </c>
      <c r="H108" s="33" t="str">
        <f t="shared" si="19"/>
        <v/>
      </c>
      <c r="I108" s="13"/>
      <c r="J108" s="13"/>
      <c r="K108" s="33" t="e">
        <f t="shared" si="12"/>
        <v>#VALUE!</v>
      </c>
      <c r="L108" s="33" t="str">
        <f t="shared" si="10"/>
        <v/>
      </c>
      <c r="N108" s="33" t="e">
        <f t="shared" si="11"/>
        <v>#VALUE!</v>
      </c>
    </row>
    <row r="109" spans="1:14" x14ac:dyDescent="0.25">
      <c r="A109" s="13"/>
      <c r="B109" s="31" t="str">
        <f t="shared" si="13"/>
        <v/>
      </c>
      <c r="C109" s="32" t="str">
        <f t="shared" si="14"/>
        <v/>
      </c>
      <c r="D109" s="33" t="str">
        <f t="shared" si="15"/>
        <v/>
      </c>
      <c r="E109" s="33" t="str">
        <f t="shared" si="16"/>
        <v/>
      </c>
      <c r="F109" s="33" t="str">
        <f t="shared" si="17"/>
        <v/>
      </c>
      <c r="G109" s="33" t="str">
        <f t="shared" si="18"/>
        <v/>
      </c>
      <c r="H109" s="33" t="str">
        <f t="shared" si="19"/>
        <v/>
      </c>
      <c r="I109" s="13"/>
      <c r="J109" s="13"/>
      <c r="K109" s="33" t="e">
        <f t="shared" si="12"/>
        <v>#VALUE!</v>
      </c>
      <c r="L109" s="33" t="str">
        <f t="shared" si="10"/>
        <v/>
      </c>
      <c r="N109" s="33" t="e">
        <f t="shared" si="11"/>
        <v>#VALUE!</v>
      </c>
    </row>
    <row r="110" spans="1:14" x14ac:dyDescent="0.25">
      <c r="A110" s="13"/>
      <c r="B110" s="31" t="str">
        <f t="shared" si="13"/>
        <v/>
      </c>
      <c r="C110" s="32" t="str">
        <f t="shared" si="14"/>
        <v/>
      </c>
      <c r="D110" s="33" t="str">
        <f t="shared" si="15"/>
        <v/>
      </c>
      <c r="E110" s="33" t="str">
        <f t="shared" si="16"/>
        <v/>
      </c>
      <c r="F110" s="33" t="str">
        <f t="shared" si="17"/>
        <v/>
      </c>
      <c r="G110" s="33" t="str">
        <f t="shared" si="18"/>
        <v/>
      </c>
      <c r="H110" s="33" t="str">
        <f t="shared" si="19"/>
        <v/>
      </c>
      <c r="I110" s="13"/>
      <c r="J110" s="13"/>
      <c r="K110" s="33" t="e">
        <f t="shared" si="12"/>
        <v>#VALUE!</v>
      </c>
      <c r="L110" s="33" t="str">
        <f t="shared" si="10"/>
        <v/>
      </c>
      <c r="N110" s="33" t="e">
        <f t="shared" si="11"/>
        <v>#VALUE!</v>
      </c>
    </row>
    <row r="111" spans="1:14" x14ac:dyDescent="0.25">
      <c r="A111" s="13"/>
      <c r="B111" s="31" t="str">
        <f t="shared" si="13"/>
        <v/>
      </c>
      <c r="C111" s="32" t="str">
        <f t="shared" si="14"/>
        <v/>
      </c>
      <c r="D111" s="33" t="str">
        <f t="shared" si="15"/>
        <v/>
      </c>
      <c r="E111" s="33" t="str">
        <f t="shared" si="16"/>
        <v/>
      </c>
      <c r="F111" s="33" t="str">
        <f t="shared" si="17"/>
        <v/>
      </c>
      <c r="G111" s="33" t="str">
        <f t="shared" si="18"/>
        <v/>
      </c>
      <c r="H111" s="33" t="str">
        <f t="shared" si="19"/>
        <v/>
      </c>
      <c r="I111" s="13"/>
      <c r="J111" s="13"/>
      <c r="K111" s="33" t="e">
        <f t="shared" si="12"/>
        <v>#VALUE!</v>
      </c>
      <c r="L111" s="33" t="str">
        <f t="shared" si="10"/>
        <v/>
      </c>
      <c r="N111" s="33" t="e">
        <f t="shared" si="11"/>
        <v>#VALUE!</v>
      </c>
    </row>
    <row r="112" spans="1:14" x14ac:dyDescent="0.25">
      <c r="A112" s="13"/>
      <c r="B112" s="31" t="str">
        <f t="shared" si="13"/>
        <v/>
      </c>
      <c r="C112" s="32" t="str">
        <f t="shared" si="14"/>
        <v/>
      </c>
      <c r="D112" s="33" t="str">
        <f t="shared" si="15"/>
        <v/>
      </c>
      <c r="E112" s="33" t="str">
        <f t="shared" si="16"/>
        <v/>
      </c>
      <c r="F112" s="33" t="str">
        <f t="shared" si="17"/>
        <v/>
      </c>
      <c r="G112" s="33" t="str">
        <f t="shared" si="18"/>
        <v/>
      </c>
      <c r="H112" s="33" t="str">
        <f t="shared" si="19"/>
        <v/>
      </c>
      <c r="I112" s="13"/>
      <c r="J112" s="13"/>
      <c r="K112" s="33" t="e">
        <f t="shared" si="12"/>
        <v>#VALUE!</v>
      </c>
      <c r="L112" s="33" t="str">
        <f t="shared" si="10"/>
        <v/>
      </c>
      <c r="N112" s="33" t="e">
        <f t="shared" si="11"/>
        <v>#VALUE!</v>
      </c>
    </row>
    <row r="113" spans="1:14" x14ac:dyDescent="0.25">
      <c r="A113" s="13"/>
      <c r="B113" s="31" t="str">
        <f t="shared" si="13"/>
        <v/>
      </c>
      <c r="C113" s="32" t="str">
        <f t="shared" si="14"/>
        <v/>
      </c>
      <c r="D113" s="33" t="str">
        <f t="shared" si="15"/>
        <v/>
      </c>
      <c r="E113" s="33" t="str">
        <f t="shared" si="16"/>
        <v/>
      </c>
      <c r="F113" s="33" t="str">
        <f t="shared" si="17"/>
        <v/>
      </c>
      <c r="G113" s="33" t="str">
        <f t="shared" si="18"/>
        <v/>
      </c>
      <c r="H113" s="33" t="str">
        <f t="shared" si="19"/>
        <v/>
      </c>
      <c r="I113" s="13"/>
      <c r="J113" s="13"/>
      <c r="K113" s="33" t="e">
        <f t="shared" si="12"/>
        <v>#VALUE!</v>
      </c>
      <c r="L113" s="33" t="str">
        <f t="shared" si="10"/>
        <v/>
      </c>
      <c r="N113" s="33" t="e">
        <f t="shared" si="11"/>
        <v>#VALUE!</v>
      </c>
    </row>
    <row r="114" spans="1:14" x14ac:dyDescent="0.25">
      <c r="A114" s="13"/>
      <c r="B114" s="31" t="str">
        <f t="shared" si="13"/>
        <v/>
      </c>
      <c r="C114" s="32" t="str">
        <f t="shared" si="14"/>
        <v/>
      </c>
      <c r="D114" s="33" t="str">
        <f t="shared" si="15"/>
        <v/>
      </c>
      <c r="E114" s="33" t="str">
        <f t="shared" si="16"/>
        <v/>
      </c>
      <c r="F114" s="33" t="str">
        <f t="shared" si="17"/>
        <v/>
      </c>
      <c r="G114" s="33" t="str">
        <f t="shared" si="18"/>
        <v/>
      </c>
      <c r="H114" s="33" t="str">
        <f t="shared" si="19"/>
        <v/>
      </c>
      <c r="I114" s="13"/>
      <c r="J114" s="13"/>
      <c r="K114" s="33" t="e">
        <f t="shared" si="12"/>
        <v>#VALUE!</v>
      </c>
      <c r="L114" s="33" t="str">
        <f t="shared" si="10"/>
        <v/>
      </c>
      <c r="N114" s="33" t="e">
        <f t="shared" si="11"/>
        <v>#VALUE!</v>
      </c>
    </row>
    <row r="115" spans="1:14" x14ac:dyDescent="0.25">
      <c r="A115" s="13"/>
      <c r="B115" s="31" t="str">
        <f t="shared" si="13"/>
        <v/>
      </c>
      <c r="C115" s="32" t="str">
        <f t="shared" si="14"/>
        <v/>
      </c>
      <c r="D115" s="33" t="str">
        <f t="shared" si="15"/>
        <v/>
      </c>
      <c r="E115" s="33" t="str">
        <f t="shared" si="16"/>
        <v/>
      </c>
      <c r="F115" s="33" t="str">
        <f t="shared" si="17"/>
        <v/>
      </c>
      <c r="G115" s="33" t="str">
        <f t="shared" si="18"/>
        <v/>
      </c>
      <c r="H115" s="33" t="str">
        <f t="shared" si="19"/>
        <v/>
      </c>
      <c r="I115" s="13"/>
      <c r="J115" s="13"/>
      <c r="K115" s="33" t="e">
        <f t="shared" si="12"/>
        <v>#VALUE!</v>
      </c>
      <c r="L115" s="33" t="str">
        <f t="shared" si="10"/>
        <v/>
      </c>
      <c r="N115" s="33" t="e">
        <f t="shared" si="11"/>
        <v>#VALUE!</v>
      </c>
    </row>
    <row r="116" spans="1:14" x14ac:dyDescent="0.25">
      <c r="A116" s="13"/>
      <c r="B116" s="31" t="str">
        <f t="shared" si="13"/>
        <v/>
      </c>
      <c r="C116" s="32" t="str">
        <f t="shared" si="14"/>
        <v/>
      </c>
      <c r="D116" s="33" t="str">
        <f t="shared" si="15"/>
        <v/>
      </c>
      <c r="E116" s="33" t="str">
        <f t="shared" si="16"/>
        <v/>
      </c>
      <c r="F116" s="33" t="str">
        <f t="shared" si="17"/>
        <v/>
      </c>
      <c r="G116" s="33" t="str">
        <f t="shared" si="18"/>
        <v/>
      </c>
      <c r="H116" s="33" t="str">
        <f t="shared" si="19"/>
        <v/>
      </c>
      <c r="I116" s="13"/>
      <c r="J116" s="13"/>
      <c r="K116" s="33" t="e">
        <f t="shared" si="12"/>
        <v>#VALUE!</v>
      </c>
      <c r="L116" s="33" t="str">
        <f t="shared" si="10"/>
        <v/>
      </c>
      <c r="N116" s="33" t="e">
        <f t="shared" si="11"/>
        <v>#VALUE!</v>
      </c>
    </row>
    <row r="117" spans="1:14" x14ac:dyDescent="0.25">
      <c r="A117" s="13"/>
      <c r="B117" s="31" t="str">
        <f t="shared" si="13"/>
        <v/>
      </c>
      <c r="C117" s="32" t="str">
        <f t="shared" si="14"/>
        <v/>
      </c>
      <c r="D117" s="33" t="str">
        <f t="shared" si="15"/>
        <v/>
      </c>
      <c r="E117" s="33" t="str">
        <f t="shared" si="16"/>
        <v/>
      </c>
      <c r="F117" s="33" t="str">
        <f t="shared" si="17"/>
        <v/>
      </c>
      <c r="G117" s="33" t="str">
        <f t="shared" si="18"/>
        <v/>
      </c>
      <c r="H117" s="33" t="str">
        <f t="shared" si="19"/>
        <v/>
      </c>
      <c r="I117" s="13"/>
      <c r="J117" s="13"/>
      <c r="K117" s="33" t="e">
        <f t="shared" si="12"/>
        <v>#VALUE!</v>
      </c>
      <c r="L117" s="33" t="str">
        <f t="shared" si="10"/>
        <v/>
      </c>
      <c r="N117" s="33" t="e">
        <f t="shared" si="11"/>
        <v>#VALUE!</v>
      </c>
    </row>
    <row r="118" spans="1:14" x14ac:dyDescent="0.25">
      <c r="A118" s="13"/>
      <c r="B118" s="31" t="str">
        <f t="shared" si="13"/>
        <v/>
      </c>
      <c r="C118" s="32" t="str">
        <f t="shared" si="14"/>
        <v/>
      </c>
      <c r="D118" s="33" t="str">
        <f t="shared" si="15"/>
        <v/>
      </c>
      <c r="E118" s="33" t="str">
        <f t="shared" si="16"/>
        <v/>
      </c>
      <c r="F118" s="33" t="str">
        <f t="shared" si="17"/>
        <v/>
      </c>
      <c r="G118" s="33" t="str">
        <f t="shared" si="18"/>
        <v/>
      </c>
      <c r="H118" s="33" t="str">
        <f t="shared" si="19"/>
        <v/>
      </c>
      <c r="I118" s="13"/>
      <c r="J118" s="13"/>
      <c r="K118" s="33" t="e">
        <f t="shared" si="12"/>
        <v>#VALUE!</v>
      </c>
      <c r="L118" s="33" t="str">
        <f t="shared" si="10"/>
        <v/>
      </c>
      <c r="N118" s="33" t="e">
        <f t="shared" si="11"/>
        <v>#VALUE!</v>
      </c>
    </row>
    <row r="119" spans="1:14" x14ac:dyDescent="0.25">
      <c r="A119" s="13"/>
      <c r="B119" s="31" t="str">
        <f t="shared" si="13"/>
        <v/>
      </c>
      <c r="C119" s="32" t="str">
        <f t="shared" si="14"/>
        <v/>
      </c>
      <c r="D119" s="33" t="str">
        <f t="shared" si="15"/>
        <v/>
      </c>
      <c r="E119" s="33" t="str">
        <f t="shared" si="16"/>
        <v/>
      </c>
      <c r="F119" s="33" t="str">
        <f t="shared" si="17"/>
        <v/>
      </c>
      <c r="G119" s="33" t="str">
        <f t="shared" si="18"/>
        <v/>
      </c>
      <c r="H119" s="33" t="str">
        <f t="shared" si="19"/>
        <v/>
      </c>
      <c r="I119" s="13"/>
      <c r="J119" s="13"/>
      <c r="K119" s="33" t="e">
        <f t="shared" si="12"/>
        <v>#VALUE!</v>
      </c>
      <c r="L119" s="33" t="str">
        <f t="shared" si="10"/>
        <v/>
      </c>
      <c r="N119" s="33" t="e">
        <f t="shared" si="11"/>
        <v>#VALUE!</v>
      </c>
    </row>
    <row r="120" spans="1:14" x14ac:dyDescent="0.25">
      <c r="A120" s="13"/>
      <c r="B120" s="31" t="str">
        <f t="shared" si="13"/>
        <v/>
      </c>
      <c r="C120" s="32" t="str">
        <f t="shared" si="14"/>
        <v/>
      </c>
      <c r="D120" s="33" t="str">
        <f t="shared" si="15"/>
        <v/>
      </c>
      <c r="E120" s="33" t="str">
        <f t="shared" si="16"/>
        <v/>
      </c>
      <c r="F120" s="33" t="str">
        <f t="shared" si="17"/>
        <v/>
      </c>
      <c r="G120" s="33" t="str">
        <f t="shared" si="18"/>
        <v/>
      </c>
      <c r="H120" s="33" t="str">
        <f t="shared" si="19"/>
        <v/>
      </c>
      <c r="I120" s="13"/>
      <c r="J120" s="13"/>
      <c r="K120" s="33" t="e">
        <f t="shared" si="12"/>
        <v>#VALUE!</v>
      </c>
      <c r="L120" s="33" t="str">
        <f t="shared" si="10"/>
        <v/>
      </c>
      <c r="N120" s="33" t="e">
        <f t="shared" si="11"/>
        <v>#VALUE!</v>
      </c>
    </row>
    <row r="121" spans="1:14" x14ac:dyDescent="0.25">
      <c r="A121" s="13"/>
      <c r="B121" s="31" t="str">
        <f t="shared" si="13"/>
        <v/>
      </c>
      <c r="C121" s="32" t="str">
        <f t="shared" si="14"/>
        <v/>
      </c>
      <c r="D121" s="33" t="str">
        <f t="shared" si="15"/>
        <v/>
      </c>
      <c r="E121" s="33" t="str">
        <f t="shared" si="16"/>
        <v/>
      </c>
      <c r="F121" s="33" t="str">
        <f t="shared" si="17"/>
        <v/>
      </c>
      <c r="G121" s="33" t="str">
        <f t="shared" si="18"/>
        <v/>
      </c>
      <c r="H121" s="33" t="str">
        <f t="shared" si="19"/>
        <v/>
      </c>
      <c r="I121" s="13"/>
      <c r="J121" s="13"/>
      <c r="K121" s="33" t="e">
        <f t="shared" si="12"/>
        <v>#VALUE!</v>
      </c>
      <c r="L121" s="33" t="str">
        <f t="shared" si="10"/>
        <v/>
      </c>
      <c r="N121" s="33" t="e">
        <f t="shared" si="11"/>
        <v>#VALUE!</v>
      </c>
    </row>
    <row r="122" spans="1:14" x14ac:dyDescent="0.25">
      <c r="A122" s="13"/>
      <c r="B122" s="31" t="str">
        <f>IF(C122&lt;&gt;"",DATE(YEAR($C$10),MONTH($C$10)+(C122-1)*12/$C$11,DAY($C$10)),"")</f>
        <v/>
      </c>
      <c r="C122" s="32" t="str">
        <f>IF(ISERROR(IF($C$5-C121&gt;0,C121+1,"")),"",IF($C$5-C121&gt;0,C121+1,""))</f>
        <v/>
      </c>
      <c r="D122" s="33" t="str">
        <f>IF(C122&lt;&gt;"",$C$9,"")</f>
        <v/>
      </c>
      <c r="E122" s="33" t="str">
        <f>IF(C122&lt;&gt;"",ABS($C$7),"")</f>
        <v/>
      </c>
      <c r="F122" s="33" t="str">
        <f>IF(C122&lt;&gt;"",H121*$C$6/$C$11,"")</f>
        <v/>
      </c>
      <c r="G122" s="33" t="str">
        <f>IF(C122&lt;&gt;"",E122-F122,"")</f>
        <v/>
      </c>
      <c r="H122" s="33" t="str">
        <f>IF(C122&lt;&gt;"",H121-G122,"")</f>
        <v/>
      </c>
      <c r="I122" s="13"/>
      <c r="J122" s="13"/>
      <c r="K122" s="33" t="e">
        <f t="shared" si="12"/>
        <v>#VALUE!</v>
      </c>
      <c r="L122" s="33" t="str">
        <f t="shared" si="10"/>
        <v/>
      </c>
      <c r="N122" s="33" t="e">
        <f t="shared" si="11"/>
        <v>#VALUE!</v>
      </c>
    </row>
    <row r="123" spans="1:14" x14ac:dyDescent="0.25">
      <c r="A123" s="13"/>
      <c r="B123" s="31" t="str">
        <f>IF(C123&lt;&gt;"",DATE(YEAR($C$10),MONTH($C$10)+(C123-1)*12/$C$11,DAY($C$10)),"")</f>
        <v/>
      </c>
      <c r="C123" s="32" t="str">
        <f>IF(ISERROR(IF($C$5-C122&gt;0,C122+1,"")),"",IF($C$5-C122&gt;0,C122+1,""))</f>
        <v/>
      </c>
      <c r="D123" s="33" t="str">
        <f>IF(C123&lt;&gt;"",$C$9,"")</f>
        <v/>
      </c>
      <c r="E123" s="33" t="str">
        <f>IF(C123&lt;&gt;"",ABS($C$7),"")</f>
        <v/>
      </c>
      <c r="F123" s="33" t="str">
        <f>IF(C123&lt;&gt;"",H122*$C$6/$C$11,"")</f>
        <v/>
      </c>
      <c r="G123" s="33" t="str">
        <f>IF(C123&lt;&gt;"",E123-F123,"")</f>
        <v/>
      </c>
      <c r="H123" s="33" t="str">
        <f>IF(C123&lt;&gt;"",H122-G123,"")</f>
        <v/>
      </c>
      <c r="I123" s="13"/>
      <c r="J123" s="13"/>
      <c r="K123" s="33" t="e">
        <f t="shared" si="12"/>
        <v>#VALUE!</v>
      </c>
      <c r="L123" s="33" t="str">
        <f t="shared" si="10"/>
        <v/>
      </c>
      <c r="N123" s="33" t="e">
        <f t="shared" si="11"/>
        <v>#VALUE!</v>
      </c>
    </row>
    <row r="124" spans="1:14" x14ac:dyDescent="0.25">
      <c r="A124" s="13"/>
      <c r="B124" s="31" t="str">
        <f>IF(C124&lt;&gt;"",DATE(YEAR($C$10),MONTH($C$10)+(C124-1)*12/$C$11,DAY($C$10)),"")</f>
        <v/>
      </c>
      <c r="C124" s="32" t="str">
        <f>IF(ISERROR(IF($C$5-C123&gt;0,C123+1,"")),"",IF($C$5-C123&gt;0,C123+1,""))</f>
        <v/>
      </c>
      <c r="D124" s="33" t="str">
        <f>IF(C124&lt;&gt;"",$C$9,"")</f>
        <v/>
      </c>
      <c r="E124" s="33" t="str">
        <f>IF(C124&lt;&gt;"",ABS($C$7),"")</f>
        <v/>
      </c>
      <c r="F124" s="33" t="str">
        <f>IF(C124&lt;&gt;"",H123*$C$6/$C$11,"")</f>
        <v/>
      </c>
      <c r="G124" s="33" t="str">
        <f>IF(C124&lt;&gt;"",E124-F124,"")</f>
        <v/>
      </c>
      <c r="H124" s="33" t="str">
        <f>IF(C124&lt;&gt;"",H123-G124,"")</f>
        <v/>
      </c>
      <c r="I124" s="13"/>
      <c r="J124" s="13"/>
      <c r="K124" s="33" t="e">
        <f t="shared" si="12"/>
        <v>#VALUE!</v>
      </c>
      <c r="L124" s="33" t="str">
        <f t="shared" si="10"/>
        <v/>
      </c>
      <c r="N124" s="33" t="e">
        <f t="shared" si="11"/>
        <v>#VALUE!</v>
      </c>
    </row>
    <row r="125" spans="1:14" x14ac:dyDescent="0.25">
      <c r="A125" s="13"/>
      <c r="B125" s="31" t="str">
        <f>IF(C125&lt;&gt;"",DATE(YEAR($C$10),MONTH($C$10)+(C125-1)*12/$C$11,DAY($C$10)),"")</f>
        <v/>
      </c>
      <c r="C125" s="32" t="str">
        <f>IF(ISERROR(IF($C$5-C124&gt;0,C124+1,"")),"",IF($C$5-C124&gt;0,C124+1,""))</f>
        <v/>
      </c>
      <c r="D125" s="33" t="str">
        <f>IF(C125&lt;&gt;"",$C$9,"")</f>
        <v/>
      </c>
      <c r="E125" s="33" t="str">
        <f>IF(C125&lt;&gt;"",ABS($C$7),"")</f>
        <v/>
      </c>
      <c r="F125" s="33" t="str">
        <f>IF(C125&lt;&gt;"",H124*$C$6/$C$11,"")</f>
        <v/>
      </c>
      <c r="G125" s="33" t="str">
        <f>IF(C125&lt;&gt;"",E125-F125,"")</f>
        <v/>
      </c>
      <c r="H125" s="33" t="str">
        <f>IF(C125&lt;&gt;"",H124-G125,"")</f>
        <v/>
      </c>
      <c r="I125" s="13"/>
      <c r="J125" s="13"/>
      <c r="K125" s="33" t="e">
        <f t="shared" si="12"/>
        <v>#VALUE!</v>
      </c>
      <c r="L125" s="33" t="str">
        <f t="shared" si="10"/>
        <v/>
      </c>
      <c r="N125" s="33" t="e">
        <f t="shared" si="11"/>
        <v>#VALUE!</v>
      </c>
    </row>
    <row r="126" spans="1:14" x14ac:dyDescent="0.25">
      <c r="A126" s="13"/>
      <c r="B126" s="31" t="str">
        <f>IF(C126&lt;&gt;"",DATE(YEAR($C$10),MONTH($C$10)+(C126-1)*12/$C$11,DAY($C$10)),"")</f>
        <v/>
      </c>
      <c r="C126" s="32" t="str">
        <f>IF(ISERROR(IF($C$5-C125&gt;0,C125+1,"")),"",IF($C$5-C125&gt;0,C125+1,""))</f>
        <v/>
      </c>
      <c r="D126" s="33" t="str">
        <f>IF(C126&lt;&gt;"",$C$9,"")</f>
        <v/>
      </c>
      <c r="E126" s="33" t="str">
        <f>IF(C126&lt;&gt;"",ABS($C$7),"")</f>
        <v/>
      </c>
      <c r="F126" s="33" t="str">
        <f>IF(C126&lt;&gt;"",H125*$C$6/$C$11,"")</f>
        <v/>
      </c>
      <c r="G126" s="33" t="str">
        <f>IF(C126&lt;&gt;"",E126-F126,"")</f>
        <v/>
      </c>
      <c r="H126" s="33" t="str">
        <f>IF(C126&lt;&gt;"",H125-G126,"")</f>
        <v/>
      </c>
      <c r="I126" s="13"/>
      <c r="J126" s="13"/>
      <c r="K126" s="33" t="e">
        <f t="shared" si="12"/>
        <v>#VALUE!</v>
      </c>
      <c r="L126" s="33" t="str">
        <f t="shared" si="10"/>
        <v/>
      </c>
      <c r="N126" s="33" t="e">
        <f t="shared" si="11"/>
        <v>#VALUE!</v>
      </c>
    </row>
    <row r="127" spans="1:14" x14ac:dyDescent="0.25">
      <c r="A127" s="13"/>
      <c r="B127" s="13"/>
      <c r="C127" s="17"/>
      <c r="D127" s="13"/>
      <c r="E127" s="13"/>
      <c r="F127" s="13"/>
      <c r="G127" s="13"/>
      <c r="H127" s="13"/>
      <c r="I127" s="13"/>
      <c r="J127" s="13"/>
      <c r="K127" s="13"/>
      <c r="L127" s="13"/>
    </row>
  </sheetData>
  <sheetProtection sheet="1" objects="1" scenarios="1"/>
  <mergeCells count="2">
    <mergeCell ref="B4:C4"/>
    <mergeCell ref="J6:L6"/>
  </mergeCells>
  <pageMargins left="0.25" right="0.25" top="0.25" bottom="0.25" header="0" footer="0"/>
  <pageSetup paperSize="5" scale="56"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26B3-B1CC-42C2-A403-73BA1A3BCA42}">
  <sheetPr>
    <tabColor theme="4" tint="0.79998168889431442"/>
    <pageSetUpPr fitToPage="1"/>
  </sheetPr>
  <dimension ref="A1:Z54"/>
  <sheetViews>
    <sheetView zoomScale="90" zoomScaleNormal="90" workbookViewId="0">
      <selection activeCell="S27" sqref="S27"/>
    </sheetView>
  </sheetViews>
  <sheetFormatPr defaultRowHeight="15" x14ac:dyDescent="0.25"/>
  <cols>
    <col min="1" max="1" width="11.7109375" customWidth="1"/>
    <col min="2" max="2" width="8" style="6" customWidth="1"/>
    <col min="3" max="3" width="9.5703125" customWidth="1"/>
    <col min="4" max="4" width="9" customWidth="1"/>
    <col min="5" max="5" width="12.42578125" bestFit="1" customWidth="1"/>
    <col min="6" max="6" width="27.140625" bestFit="1" customWidth="1"/>
    <col min="7" max="7" width="10.28515625" bestFit="1" customWidth="1"/>
    <col min="8" max="8" width="9.85546875" customWidth="1"/>
    <col min="9" max="9" width="11.5703125" bestFit="1" customWidth="1"/>
    <col min="10" max="10" width="11.7109375" customWidth="1"/>
    <col min="11" max="12" width="15.5703125" customWidth="1"/>
    <col min="13" max="13" width="13.140625" customWidth="1"/>
    <col min="14" max="15" width="10.140625" customWidth="1"/>
    <col min="16" max="16" width="11.42578125" customWidth="1"/>
    <col min="17" max="17" width="13.7109375" customWidth="1"/>
    <col min="18" max="18" width="13.28515625" customWidth="1"/>
    <col min="19" max="19" width="14.140625" customWidth="1"/>
    <col min="20" max="21" width="15.85546875" customWidth="1"/>
    <col min="22" max="22" width="10.5703125" customWidth="1"/>
    <col min="23" max="23" width="37.85546875" customWidth="1"/>
    <col min="24" max="26" width="14.28515625" customWidth="1"/>
  </cols>
  <sheetData>
    <row r="1" spans="1:26" s="3" customFormat="1" ht="120.75" thickBot="1" x14ac:dyDescent="0.3">
      <c r="A1" s="1" t="s">
        <v>97</v>
      </c>
      <c r="B1" s="7" t="s">
        <v>1</v>
      </c>
      <c r="C1" s="2" t="s">
        <v>2</v>
      </c>
      <c r="D1" s="2" t="s">
        <v>96</v>
      </c>
      <c r="E1" s="2" t="s">
        <v>95</v>
      </c>
      <c r="F1" s="2" t="s">
        <v>9</v>
      </c>
      <c r="G1" s="2" t="s">
        <v>19</v>
      </c>
      <c r="H1" s="2" t="s">
        <v>92</v>
      </c>
      <c r="I1" s="2" t="s">
        <v>4</v>
      </c>
      <c r="J1" s="2" t="s">
        <v>81</v>
      </c>
      <c r="K1" s="2" t="s">
        <v>198</v>
      </c>
      <c r="L1" s="2" t="s">
        <v>199</v>
      </c>
      <c r="M1" s="2" t="s">
        <v>5</v>
      </c>
      <c r="N1" s="5" t="s">
        <v>200</v>
      </c>
      <c r="O1" s="5" t="s">
        <v>201</v>
      </c>
      <c r="P1" s="2" t="s">
        <v>6</v>
      </c>
      <c r="Q1" s="2" t="s">
        <v>14</v>
      </c>
      <c r="R1" s="2" t="s">
        <v>13</v>
      </c>
      <c r="S1" s="2" t="s">
        <v>16</v>
      </c>
      <c r="T1" s="2" t="s">
        <v>91</v>
      </c>
      <c r="U1" s="2" t="s">
        <v>90</v>
      </c>
      <c r="V1" s="2" t="s">
        <v>79</v>
      </c>
      <c r="W1" s="2" t="s">
        <v>89</v>
      </c>
      <c r="X1" s="2" t="s">
        <v>88</v>
      </c>
      <c r="Y1" s="2" t="s">
        <v>87</v>
      </c>
      <c r="Z1" s="2" t="s">
        <v>98</v>
      </c>
    </row>
    <row r="2" spans="1:26" x14ac:dyDescent="0.25">
      <c r="A2" t="s">
        <v>0</v>
      </c>
      <c r="B2" s="8">
        <v>5210</v>
      </c>
      <c r="C2" t="s">
        <v>128</v>
      </c>
      <c r="D2">
        <v>186500</v>
      </c>
      <c r="E2" t="s">
        <v>3</v>
      </c>
      <c r="F2" t="s">
        <v>327</v>
      </c>
      <c r="G2" t="s">
        <v>7</v>
      </c>
      <c r="H2" t="s">
        <v>8</v>
      </c>
      <c r="I2" s="137">
        <v>44336</v>
      </c>
      <c r="J2" s="9">
        <v>44378</v>
      </c>
      <c r="K2" s="137">
        <v>44378</v>
      </c>
      <c r="L2" s="9">
        <v>44378</v>
      </c>
      <c r="M2" s="9">
        <v>46203</v>
      </c>
      <c r="N2" s="8">
        <v>60</v>
      </c>
      <c r="O2" s="8">
        <v>60</v>
      </c>
      <c r="P2" s="8" t="s">
        <v>94</v>
      </c>
      <c r="Q2" s="11" t="s">
        <v>20</v>
      </c>
      <c r="R2" s="12">
        <v>0</v>
      </c>
      <c r="S2" s="12">
        <v>1000</v>
      </c>
      <c r="T2" s="12">
        <v>0</v>
      </c>
      <c r="U2" s="12">
        <v>0</v>
      </c>
      <c r="V2" s="11">
        <v>1.7500000000000002E-2</v>
      </c>
      <c r="W2" s="88" t="s">
        <v>20</v>
      </c>
      <c r="X2" s="41" t="s">
        <v>20</v>
      </c>
      <c r="Y2" s="41" t="s">
        <v>20</v>
      </c>
      <c r="Z2" s="28">
        <v>57493.59</v>
      </c>
    </row>
    <row r="3" spans="1:26" x14ac:dyDescent="0.25">
      <c r="A3" t="s">
        <v>190</v>
      </c>
      <c r="B3" s="8">
        <v>5210</v>
      </c>
      <c r="C3" t="s">
        <v>128</v>
      </c>
      <c r="D3">
        <v>186500</v>
      </c>
      <c r="E3" t="s">
        <v>3</v>
      </c>
      <c r="F3" t="s">
        <v>328</v>
      </c>
      <c r="G3" t="s">
        <v>7</v>
      </c>
      <c r="H3" t="s">
        <v>8</v>
      </c>
      <c r="I3" s="137">
        <v>43647</v>
      </c>
      <c r="J3" s="9">
        <v>43647</v>
      </c>
      <c r="K3" s="137">
        <v>43647</v>
      </c>
      <c r="L3" s="9">
        <v>44378</v>
      </c>
      <c r="M3" s="9">
        <v>45473</v>
      </c>
      <c r="N3" s="8">
        <v>60</v>
      </c>
      <c r="O3" s="8">
        <v>36</v>
      </c>
      <c r="P3" s="8" t="s">
        <v>94</v>
      </c>
      <c r="Q3" s="11" t="s">
        <v>20</v>
      </c>
      <c r="R3" s="12">
        <v>0</v>
      </c>
      <c r="S3" s="12">
        <v>1000</v>
      </c>
      <c r="T3" s="12">
        <v>0</v>
      </c>
      <c r="U3" s="12">
        <v>0</v>
      </c>
      <c r="V3" s="11">
        <v>1.7500000000000002E-2</v>
      </c>
      <c r="W3" s="88" t="s">
        <v>192</v>
      </c>
      <c r="X3" s="41" t="s">
        <v>20</v>
      </c>
      <c r="Y3" s="41" t="s">
        <v>20</v>
      </c>
      <c r="Z3" s="28">
        <v>35097.5483821378</v>
      </c>
    </row>
    <row r="4" spans="1:26" x14ac:dyDescent="0.25">
      <c r="A4" t="s">
        <v>191</v>
      </c>
      <c r="B4" s="8">
        <v>1000</v>
      </c>
      <c r="C4" t="s">
        <v>185</v>
      </c>
      <c r="D4">
        <v>181500</v>
      </c>
      <c r="E4" t="s">
        <v>186</v>
      </c>
      <c r="F4" t="s">
        <v>187</v>
      </c>
      <c r="G4" t="s">
        <v>188</v>
      </c>
      <c r="H4" t="s">
        <v>8</v>
      </c>
      <c r="I4" s="137">
        <v>43647</v>
      </c>
      <c r="J4" s="9">
        <v>43647</v>
      </c>
      <c r="K4" s="137">
        <v>43647</v>
      </c>
      <c r="L4" s="9">
        <v>44378</v>
      </c>
      <c r="M4" s="9">
        <v>45473</v>
      </c>
      <c r="N4" s="8">
        <v>5</v>
      </c>
      <c r="O4" s="8">
        <v>3</v>
      </c>
      <c r="P4" s="8"/>
      <c r="Q4" s="11" t="s">
        <v>20</v>
      </c>
      <c r="R4" s="12">
        <v>0</v>
      </c>
      <c r="S4" s="12">
        <v>8000</v>
      </c>
      <c r="T4" s="12">
        <v>0</v>
      </c>
      <c r="U4" s="12">
        <v>0</v>
      </c>
      <c r="V4" s="11">
        <v>1.4999999999999999E-2</v>
      </c>
      <c r="W4" s="88" t="s">
        <v>189</v>
      </c>
      <c r="X4" s="41" t="s">
        <v>20</v>
      </c>
      <c r="Y4" s="41" t="s">
        <v>20</v>
      </c>
      <c r="Z4" s="28">
        <v>23647.067388191699</v>
      </c>
    </row>
    <row r="5" spans="1:26" x14ac:dyDescent="0.25">
      <c r="A5" t="s">
        <v>135</v>
      </c>
      <c r="B5" s="8"/>
      <c r="I5" s="9"/>
      <c r="J5" s="9"/>
      <c r="K5" s="9"/>
      <c r="L5" s="9"/>
      <c r="M5" s="9"/>
      <c r="N5" s="8"/>
      <c r="O5" s="8"/>
      <c r="P5" s="8"/>
      <c r="Q5" s="11"/>
      <c r="R5" s="12"/>
      <c r="S5" s="12"/>
      <c r="T5" s="12"/>
      <c r="U5" s="12"/>
      <c r="V5" s="11"/>
      <c r="W5" s="88"/>
      <c r="X5" s="41"/>
      <c r="Y5" s="41"/>
      <c r="Z5" s="28"/>
    </row>
    <row r="6" spans="1:26" x14ac:dyDescent="0.25">
      <c r="A6" t="s">
        <v>135</v>
      </c>
      <c r="B6" s="8"/>
      <c r="C6" s="10"/>
      <c r="D6" s="10"/>
      <c r="E6" s="10"/>
      <c r="F6" s="10"/>
      <c r="G6" s="10"/>
      <c r="H6" s="10"/>
      <c r="I6" s="137"/>
      <c r="J6" s="137"/>
      <c r="K6" s="137"/>
      <c r="L6" s="137"/>
      <c r="M6" s="137"/>
      <c r="N6" s="146"/>
      <c r="O6" s="146"/>
      <c r="P6" s="8"/>
      <c r="Q6" s="11"/>
      <c r="R6" s="12"/>
      <c r="S6" s="12"/>
      <c r="T6" s="12"/>
      <c r="U6" s="12"/>
      <c r="V6" s="11"/>
      <c r="W6" s="88"/>
      <c r="X6" s="41"/>
      <c r="Y6" s="41"/>
      <c r="Z6" s="28"/>
    </row>
    <row r="7" spans="1:26" x14ac:dyDescent="0.25">
      <c r="A7" t="s">
        <v>135</v>
      </c>
      <c r="B7" s="8"/>
      <c r="I7" s="9"/>
      <c r="J7" s="9"/>
      <c r="K7" s="9"/>
      <c r="L7" s="9"/>
      <c r="M7" s="9"/>
      <c r="N7" s="8"/>
      <c r="O7" s="8"/>
      <c r="P7" s="8"/>
      <c r="Q7" s="11"/>
      <c r="R7" s="12"/>
      <c r="S7" s="12"/>
      <c r="T7" s="12"/>
      <c r="U7" s="12"/>
      <c r="V7" s="11"/>
      <c r="W7" s="88"/>
      <c r="X7" s="41"/>
      <c r="Y7" s="41"/>
      <c r="Z7" s="28"/>
    </row>
    <row r="8" spans="1:26" x14ac:dyDescent="0.25">
      <c r="A8" t="s">
        <v>135</v>
      </c>
      <c r="B8" s="8"/>
      <c r="I8" s="9"/>
      <c r="J8" s="137"/>
      <c r="K8" s="137"/>
      <c r="L8" s="137"/>
      <c r="M8" s="137"/>
      <c r="N8" s="8"/>
      <c r="O8" s="8"/>
      <c r="P8" s="8"/>
      <c r="Q8" s="11"/>
      <c r="R8" s="12"/>
      <c r="S8" s="12"/>
      <c r="T8" s="12"/>
      <c r="U8" s="12"/>
      <c r="V8" s="11"/>
      <c r="W8" s="88"/>
      <c r="X8" s="41"/>
      <c r="Y8" s="41"/>
      <c r="Z8" s="28"/>
    </row>
    <row r="9" spans="1:26" x14ac:dyDescent="0.25">
      <c r="A9" t="s">
        <v>135</v>
      </c>
      <c r="B9" s="8"/>
      <c r="I9" s="9"/>
      <c r="J9" s="137"/>
      <c r="K9" s="137"/>
      <c r="L9" s="137"/>
      <c r="M9" s="137"/>
      <c r="N9" s="8"/>
      <c r="O9" s="8"/>
      <c r="P9" s="8"/>
      <c r="Q9" s="11"/>
      <c r="R9" s="12"/>
      <c r="S9" s="12"/>
      <c r="T9" s="12"/>
      <c r="U9" s="12"/>
      <c r="V9" s="11"/>
      <c r="W9" s="88"/>
      <c r="X9" s="41"/>
      <c r="Y9" s="41"/>
      <c r="Z9" s="28"/>
    </row>
    <row r="10" spans="1:26" x14ac:dyDescent="0.25">
      <c r="A10" t="s">
        <v>135</v>
      </c>
      <c r="B10" s="8"/>
      <c r="I10" s="9"/>
      <c r="J10" s="9"/>
      <c r="K10" s="9"/>
      <c r="L10" s="9"/>
      <c r="M10" s="9"/>
      <c r="N10" s="8"/>
      <c r="O10" s="8"/>
      <c r="P10" s="8"/>
      <c r="Q10" s="11"/>
      <c r="R10" s="12"/>
      <c r="S10" s="12"/>
      <c r="T10" s="12"/>
      <c r="U10" s="12"/>
      <c r="V10" s="11"/>
      <c r="W10" s="88"/>
      <c r="X10" s="41"/>
      <c r="Y10" s="41"/>
      <c r="Z10" s="28"/>
    </row>
    <row r="11" spans="1:26" x14ac:dyDescent="0.25">
      <c r="A11" t="s">
        <v>135</v>
      </c>
      <c r="B11" s="8"/>
      <c r="I11" s="9"/>
      <c r="J11" s="9"/>
      <c r="K11" s="9"/>
      <c r="L11" s="9"/>
      <c r="M11" s="9"/>
      <c r="N11" s="8"/>
      <c r="O11" s="8"/>
      <c r="P11" s="8"/>
      <c r="Q11" s="11"/>
      <c r="R11" s="12"/>
      <c r="S11" s="12"/>
      <c r="T11" s="12"/>
      <c r="U11" s="12"/>
      <c r="V11" s="11"/>
      <c r="W11" s="88"/>
      <c r="X11" s="41"/>
      <c r="Y11" s="41"/>
      <c r="Z11" s="28"/>
    </row>
    <row r="12" spans="1:26" x14ac:dyDescent="0.25">
      <c r="A12" t="s">
        <v>135</v>
      </c>
      <c r="B12" s="8"/>
      <c r="I12" s="9"/>
      <c r="J12" s="9"/>
      <c r="K12" s="9"/>
      <c r="L12" s="9"/>
      <c r="M12" s="9"/>
      <c r="N12" s="8"/>
      <c r="O12" s="8"/>
      <c r="P12" s="8"/>
      <c r="Q12" s="11"/>
      <c r="R12" s="12"/>
      <c r="S12" s="12"/>
      <c r="T12" s="12"/>
      <c r="U12" s="12"/>
      <c r="V12" s="11"/>
      <c r="W12" s="88"/>
      <c r="X12" s="41"/>
      <c r="Y12" s="41"/>
      <c r="Z12" s="28"/>
    </row>
    <row r="13" spans="1:26" x14ac:dyDescent="0.25">
      <c r="A13" t="s">
        <v>135</v>
      </c>
      <c r="B13" s="8"/>
      <c r="I13" s="9"/>
      <c r="J13" s="9"/>
      <c r="K13" s="9"/>
      <c r="L13" s="9"/>
      <c r="M13" s="9"/>
      <c r="N13" s="8"/>
      <c r="O13" s="8"/>
      <c r="P13" s="8"/>
      <c r="Q13" s="11"/>
      <c r="R13" s="12"/>
      <c r="S13" s="12"/>
      <c r="T13" s="12"/>
      <c r="U13" s="12"/>
      <c r="V13" s="11"/>
      <c r="W13" s="88"/>
      <c r="X13" s="41"/>
      <c r="Y13" s="41"/>
      <c r="Z13" s="28"/>
    </row>
    <row r="14" spans="1:26" x14ac:dyDescent="0.25">
      <c r="A14" t="s">
        <v>135</v>
      </c>
      <c r="B14" s="8"/>
      <c r="I14" s="9"/>
      <c r="J14" s="9"/>
      <c r="K14" s="9"/>
      <c r="L14" s="9"/>
      <c r="M14" s="9"/>
      <c r="N14" s="8"/>
      <c r="O14" s="8"/>
      <c r="P14" s="8"/>
      <c r="Q14" s="11"/>
      <c r="R14" s="12"/>
      <c r="S14" s="12"/>
      <c r="T14" s="12"/>
      <c r="U14" s="12"/>
      <c r="V14" s="11"/>
      <c r="W14" s="88"/>
      <c r="X14" s="41"/>
      <c r="Y14" s="41"/>
      <c r="Z14" s="28"/>
    </row>
    <row r="15" spans="1:26" x14ac:dyDescent="0.25">
      <c r="A15" t="s">
        <v>135</v>
      </c>
      <c r="B15" s="8"/>
      <c r="I15" s="9"/>
      <c r="J15" s="9"/>
      <c r="K15" s="9"/>
      <c r="L15" s="9"/>
      <c r="M15" s="9"/>
      <c r="N15" s="8"/>
      <c r="O15" s="8"/>
      <c r="P15" s="8"/>
      <c r="Q15" s="11"/>
      <c r="R15" s="12"/>
      <c r="S15" s="12"/>
      <c r="T15" s="12"/>
      <c r="U15" s="12"/>
      <c r="V15" s="11"/>
      <c r="W15" s="88"/>
      <c r="X15" s="41"/>
      <c r="Y15" s="41"/>
      <c r="Z15" s="28"/>
    </row>
    <row r="16" spans="1:26" x14ac:dyDescent="0.25">
      <c r="A16" t="s">
        <v>135</v>
      </c>
      <c r="B16" s="8"/>
      <c r="I16" s="9"/>
      <c r="J16" s="9"/>
      <c r="K16" s="9"/>
      <c r="L16" s="9"/>
      <c r="M16" s="9"/>
      <c r="N16" s="8"/>
      <c r="O16" s="8"/>
      <c r="P16" s="8"/>
      <c r="Q16" s="11"/>
      <c r="R16" s="12"/>
      <c r="S16" s="12"/>
      <c r="T16" s="12"/>
      <c r="U16" s="12"/>
      <c r="V16" s="11"/>
      <c r="W16" s="88"/>
      <c r="X16" s="41"/>
      <c r="Y16" s="41"/>
      <c r="Z16" s="28"/>
    </row>
    <row r="17" spans="1:26" x14ac:dyDescent="0.25">
      <c r="A17" t="s">
        <v>135</v>
      </c>
      <c r="B17" s="8"/>
      <c r="I17" s="9"/>
      <c r="J17" s="9"/>
      <c r="K17" s="9"/>
      <c r="L17" s="9"/>
      <c r="M17" s="9"/>
      <c r="N17" s="8"/>
      <c r="O17" s="8"/>
      <c r="P17" s="8"/>
      <c r="Q17" s="11"/>
      <c r="R17" s="12"/>
      <c r="S17" s="12"/>
      <c r="T17" s="12"/>
      <c r="U17" s="12"/>
      <c r="V17" s="11"/>
      <c r="W17" s="88"/>
      <c r="X17" s="41"/>
      <c r="Y17" s="41"/>
      <c r="Z17" s="28"/>
    </row>
    <row r="18" spans="1:26" x14ac:dyDescent="0.25">
      <c r="A18" t="s">
        <v>135</v>
      </c>
      <c r="B18" s="8"/>
      <c r="I18" s="9"/>
      <c r="J18" s="9"/>
      <c r="K18" s="9"/>
      <c r="L18" s="9"/>
      <c r="M18" s="9"/>
      <c r="N18" s="8"/>
      <c r="O18" s="8"/>
      <c r="P18" s="8"/>
      <c r="Q18" s="11"/>
      <c r="R18" s="12"/>
      <c r="S18" s="12"/>
      <c r="T18" s="12"/>
      <c r="U18" s="12"/>
      <c r="V18" s="11"/>
      <c r="W18" s="88"/>
      <c r="X18" s="41"/>
      <c r="Y18" s="41"/>
      <c r="Z18" s="28"/>
    </row>
    <row r="19" spans="1:26" x14ac:dyDescent="0.25">
      <c r="A19" t="s">
        <v>135</v>
      </c>
      <c r="B19" s="8"/>
      <c r="I19" s="9"/>
      <c r="J19" s="9"/>
      <c r="K19" s="9"/>
      <c r="L19" s="9"/>
      <c r="M19" s="9"/>
      <c r="N19" s="8"/>
      <c r="O19" s="8"/>
      <c r="P19" s="8"/>
      <c r="Q19" s="11"/>
      <c r="R19" s="12"/>
      <c r="S19" s="12"/>
      <c r="T19" s="12"/>
      <c r="U19" s="12"/>
      <c r="V19" s="11"/>
      <c r="W19" s="88"/>
      <c r="X19" s="41"/>
      <c r="Y19" s="41"/>
      <c r="Z19" s="28"/>
    </row>
    <row r="20" spans="1:26" x14ac:dyDescent="0.25">
      <c r="A20" t="s">
        <v>135</v>
      </c>
      <c r="B20" s="8"/>
      <c r="I20" s="9"/>
      <c r="J20" s="9"/>
      <c r="K20" s="9"/>
      <c r="L20" s="9"/>
      <c r="M20" s="9"/>
      <c r="N20" s="8"/>
      <c r="O20" s="8"/>
      <c r="P20" s="8"/>
      <c r="Q20" s="11"/>
      <c r="R20" s="12"/>
      <c r="S20" s="12"/>
      <c r="T20" s="12"/>
      <c r="U20" s="12"/>
      <c r="V20" s="11"/>
      <c r="W20" s="88"/>
      <c r="X20" s="41"/>
      <c r="Y20" s="41"/>
      <c r="Z20" s="28"/>
    </row>
    <row r="21" spans="1:26" x14ac:dyDescent="0.25">
      <c r="A21" t="s">
        <v>135</v>
      </c>
      <c r="B21" s="8"/>
      <c r="I21" s="9"/>
      <c r="J21" s="9"/>
      <c r="K21" s="9"/>
      <c r="L21" s="9"/>
      <c r="M21" s="9"/>
      <c r="N21" s="8"/>
      <c r="O21" s="8"/>
      <c r="P21" s="8"/>
      <c r="Q21" s="11"/>
      <c r="R21" s="12"/>
      <c r="S21" s="12"/>
      <c r="T21" s="12"/>
      <c r="U21" s="12"/>
      <c r="V21" s="11"/>
      <c r="W21" s="88"/>
      <c r="X21" s="41"/>
      <c r="Y21" s="41"/>
      <c r="Z21" s="28"/>
    </row>
    <row r="22" spans="1:26" x14ac:dyDescent="0.25">
      <c r="A22" t="s">
        <v>135</v>
      </c>
      <c r="U22" s="12"/>
      <c r="V22" s="11"/>
      <c r="Z22" s="28"/>
    </row>
    <row r="23" spans="1:26" x14ac:dyDescent="0.25">
      <c r="A23" t="s">
        <v>135</v>
      </c>
      <c r="Z23" s="28"/>
    </row>
    <row r="24" spans="1:26" x14ac:dyDescent="0.25">
      <c r="A24" t="s">
        <v>135</v>
      </c>
      <c r="Z24" s="28"/>
    </row>
    <row r="25" spans="1:26" x14ac:dyDescent="0.25">
      <c r="A25" t="s">
        <v>135</v>
      </c>
      <c r="Z25" s="28"/>
    </row>
    <row r="26" spans="1:26" x14ac:dyDescent="0.25">
      <c r="A26" t="s">
        <v>135</v>
      </c>
      <c r="Z26" s="28"/>
    </row>
    <row r="27" spans="1:26" x14ac:dyDescent="0.25">
      <c r="A27" t="s">
        <v>135</v>
      </c>
      <c r="Z27" s="28"/>
    </row>
    <row r="28" spans="1:26" x14ac:dyDescent="0.25">
      <c r="A28" t="s">
        <v>135</v>
      </c>
      <c r="Z28" s="28"/>
    </row>
    <row r="29" spans="1:26" x14ac:dyDescent="0.25">
      <c r="A29" t="s">
        <v>135</v>
      </c>
      <c r="Z29" s="28"/>
    </row>
    <row r="30" spans="1:26" x14ac:dyDescent="0.25">
      <c r="A30" t="s">
        <v>135</v>
      </c>
      <c r="Z30" s="43"/>
    </row>
    <row r="31" spans="1:26" x14ac:dyDescent="0.25">
      <c r="A31" t="s">
        <v>135</v>
      </c>
      <c r="Z31" s="43"/>
    </row>
    <row r="32" spans="1:26" x14ac:dyDescent="0.25">
      <c r="A32" t="s">
        <v>135</v>
      </c>
      <c r="Z32" s="43"/>
    </row>
    <row r="33" spans="1:26" x14ac:dyDescent="0.25">
      <c r="A33" t="s">
        <v>135</v>
      </c>
      <c r="Z33" s="43"/>
    </row>
    <row r="34" spans="1:26" x14ac:dyDescent="0.25">
      <c r="A34" t="s">
        <v>135</v>
      </c>
      <c r="Z34" s="43"/>
    </row>
    <row r="35" spans="1:26" x14ac:dyDescent="0.25">
      <c r="A35" t="s">
        <v>135</v>
      </c>
      <c r="Z35" s="43"/>
    </row>
    <row r="36" spans="1:26" x14ac:dyDescent="0.25">
      <c r="A36" t="s">
        <v>135</v>
      </c>
      <c r="Z36" s="43"/>
    </row>
    <row r="37" spans="1:26" x14ac:dyDescent="0.25">
      <c r="A37" t="s">
        <v>135</v>
      </c>
      <c r="Z37" s="43"/>
    </row>
    <row r="38" spans="1:26" x14ac:dyDescent="0.25">
      <c r="A38" t="s">
        <v>135</v>
      </c>
      <c r="Z38" s="43"/>
    </row>
    <row r="39" spans="1:26" x14ac:dyDescent="0.25">
      <c r="A39" t="s">
        <v>135</v>
      </c>
      <c r="Z39" s="43"/>
    </row>
    <row r="40" spans="1:26" x14ac:dyDescent="0.25">
      <c r="A40" t="s">
        <v>135</v>
      </c>
      <c r="Z40" s="43"/>
    </row>
    <row r="41" spans="1:26" x14ac:dyDescent="0.25">
      <c r="A41" t="s">
        <v>135</v>
      </c>
      <c r="Z41" s="43"/>
    </row>
    <row r="42" spans="1:26" x14ac:dyDescent="0.25">
      <c r="A42" t="s">
        <v>135</v>
      </c>
      <c r="Z42" s="43"/>
    </row>
    <row r="43" spans="1:26" x14ac:dyDescent="0.25">
      <c r="A43" t="s">
        <v>135</v>
      </c>
      <c r="Z43" s="43"/>
    </row>
    <row r="44" spans="1:26" x14ac:dyDescent="0.25">
      <c r="A44" t="s">
        <v>135</v>
      </c>
      <c r="Z44" s="43"/>
    </row>
    <row r="45" spans="1:26" x14ac:dyDescent="0.25">
      <c r="A45" t="s">
        <v>135</v>
      </c>
      <c r="Z45" s="43"/>
    </row>
    <row r="46" spans="1:26" x14ac:dyDescent="0.25">
      <c r="A46" t="s">
        <v>135</v>
      </c>
      <c r="Z46" s="43"/>
    </row>
    <row r="47" spans="1:26" x14ac:dyDescent="0.25">
      <c r="A47" t="s">
        <v>135</v>
      </c>
      <c r="Z47" s="43"/>
    </row>
    <row r="48" spans="1:26" x14ac:dyDescent="0.25">
      <c r="A48" t="s">
        <v>135</v>
      </c>
      <c r="Z48" s="43"/>
    </row>
    <row r="49" spans="1:26" x14ac:dyDescent="0.25">
      <c r="Z49" s="43"/>
    </row>
    <row r="50" spans="1:26" x14ac:dyDescent="0.25">
      <c r="A50" t="s">
        <v>278</v>
      </c>
      <c r="Z50" s="43"/>
    </row>
    <row r="51" spans="1:26" x14ac:dyDescent="0.25">
      <c r="Z51" s="43"/>
    </row>
    <row r="52" spans="1:26" x14ac:dyDescent="0.25">
      <c r="Z52" s="43"/>
    </row>
    <row r="53" spans="1:26" x14ac:dyDescent="0.25">
      <c r="Z53" s="43"/>
    </row>
    <row r="54" spans="1:26" x14ac:dyDescent="0.25">
      <c r="Z54" s="43"/>
    </row>
  </sheetData>
  <sheetProtection sheet="1" objects="1" scenarios="1"/>
  <pageMargins left="0.25" right="0.25" top="0.75" bottom="0.75" header="0.3" footer="0.3"/>
  <pageSetup paperSize="5" scale="48"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9DF9-330D-4C3F-9B7E-C70C55131C2D}">
  <sheetPr>
    <tabColor theme="9" tint="0.79998168889431442"/>
    <pageSetUpPr fitToPage="1"/>
  </sheetPr>
  <dimension ref="A1:Z54"/>
  <sheetViews>
    <sheetView topLeftCell="H1" zoomScale="90" zoomScaleNormal="90" workbookViewId="0">
      <selection activeCell="T21" sqref="T21"/>
    </sheetView>
  </sheetViews>
  <sheetFormatPr defaultRowHeight="15" x14ac:dyDescent="0.25"/>
  <cols>
    <col min="1" max="1" width="11.7109375" customWidth="1"/>
    <col min="2" max="2" width="8" style="6" customWidth="1"/>
    <col min="3" max="3" width="9.5703125" customWidth="1"/>
    <col min="4" max="4" width="9" customWidth="1"/>
    <col min="5" max="5" width="12.42578125" bestFit="1" customWidth="1"/>
    <col min="6" max="6" width="27.140625" bestFit="1" customWidth="1"/>
    <col min="7" max="7" width="10.28515625" bestFit="1" customWidth="1"/>
    <col min="8" max="8" width="9.85546875" customWidth="1"/>
    <col min="9" max="9" width="11.5703125" bestFit="1" customWidth="1"/>
    <col min="10" max="10" width="11.7109375" customWidth="1"/>
    <col min="11" max="12" width="15.5703125" customWidth="1"/>
    <col min="13" max="13" width="13.140625" customWidth="1"/>
    <col min="14" max="15" width="10.140625" customWidth="1"/>
    <col min="16" max="16" width="11.42578125" customWidth="1"/>
    <col min="17" max="17" width="13.7109375" customWidth="1"/>
    <col min="18" max="18" width="13.28515625" customWidth="1"/>
    <col min="19" max="19" width="14.140625" customWidth="1"/>
    <col min="20" max="21" width="15.85546875" customWidth="1"/>
    <col min="22" max="22" width="10.5703125" customWidth="1"/>
    <col min="23" max="23" width="37.85546875" customWidth="1"/>
    <col min="24" max="26" width="14.28515625" customWidth="1"/>
  </cols>
  <sheetData>
    <row r="1" spans="1:26" s="3" customFormat="1" ht="120.75" thickBot="1" x14ac:dyDescent="0.3">
      <c r="A1" s="1" t="s">
        <v>97</v>
      </c>
      <c r="B1" s="7" t="s">
        <v>1</v>
      </c>
      <c r="C1" s="2" t="s">
        <v>2</v>
      </c>
      <c r="D1" s="2" t="s">
        <v>96</v>
      </c>
      <c r="E1" s="2" t="s">
        <v>95</v>
      </c>
      <c r="F1" s="2" t="s">
        <v>9</v>
      </c>
      <c r="G1" s="2" t="s">
        <v>19</v>
      </c>
      <c r="H1" s="2" t="s">
        <v>92</v>
      </c>
      <c r="I1" s="2" t="s">
        <v>4</v>
      </c>
      <c r="J1" s="2" t="s">
        <v>81</v>
      </c>
      <c r="K1" s="2" t="s">
        <v>198</v>
      </c>
      <c r="L1" s="2" t="s">
        <v>199</v>
      </c>
      <c r="M1" s="2" t="s">
        <v>5</v>
      </c>
      <c r="N1" s="5" t="s">
        <v>200</v>
      </c>
      <c r="O1" s="5" t="s">
        <v>201</v>
      </c>
      <c r="P1" s="2" t="s">
        <v>6</v>
      </c>
      <c r="Q1" s="2" t="s">
        <v>14</v>
      </c>
      <c r="R1" s="2" t="s">
        <v>13</v>
      </c>
      <c r="S1" s="2" t="s">
        <v>16</v>
      </c>
      <c r="T1" s="2" t="s">
        <v>91</v>
      </c>
      <c r="U1" s="2" t="s">
        <v>90</v>
      </c>
      <c r="V1" s="2" t="s">
        <v>79</v>
      </c>
      <c r="W1" s="2" t="s">
        <v>89</v>
      </c>
      <c r="X1" s="2" t="s">
        <v>88</v>
      </c>
      <c r="Y1" s="2" t="s">
        <v>87</v>
      </c>
      <c r="Z1" s="2" t="s">
        <v>98</v>
      </c>
    </row>
    <row r="2" spans="1:26" x14ac:dyDescent="0.25">
      <c r="A2" t="s">
        <v>0</v>
      </c>
      <c r="B2" s="8">
        <v>5210</v>
      </c>
      <c r="C2" t="s">
        <v>128</v>
      </c>
      <c r="D2">
        <v>186000</v>
      </c>
      <c r="E2" t="s">
        <v>3</v>
      </c>
      <c r="F2" t="s">
        <v>327</v>
      </c>
      <c r="G2" t="s">
        <v>7</v>
      </c>
      <c r="H2" t="s">
        <v>8</v>
      </c>
      <c r="I2" s="137">
        <v>44336</v>
      </c>
      <c r="J2" s="9">
        <v>44378</v>
      </c>
      <c r="K2" s="137">
        <v>44378</v>
      </c>
      <c r="L2" s="9">
        <v>44378</v>
      </c>
      <c r="M2" s="9">
        <v>46203</v>
      </c>
      <c r="N2" s="8">
        <v>60</v>
      </c>
      <c r="O2" s="8">
        <v>60</v>
      </c>
      <c r="P2" s="8" t="s">
        <v>94</v>
      </c>
      <c r="Q2" s="11" t="s">
        <v>20</v>
      </c>
      <c r="R2" s="12">
        <v>0</v>
      </c>
      <c r="S2" s="12">
        <v>1000</v>
      </c>
      <c r="T2" s="12">
        <v>0</v>
      </c>
      <c r="U2" s="12">
        <v>0</v>
      </c>
      <c r="V2" s="11">
        <v>1.7500000000000002E-2</v>
      </c>
      <c r="W2" s="88" t="s">
        <v>20</v>
      </c>
      <c r="X2" s="41" t="s">
        <v>20</v>
      </c>
      <c r="Y2" s="41" t="s">
        <v>20</v>
      </c>
      <c r="Z2" s="28">
        <v>57493.59</v>
      </c>
    </row>
    <row r="3" spans="1:26" x14ac:dyDescent="0.25">
      <c r="A3" t="s">
        <v>190</v>
      </c>
      <c r="B3" s="8">
        <v>5210</v>
      </c>
      <c r="C3" t="s">
        <v>128</v>
      </c>
      <c r="D3">
        <v>186000</v>
      </c>
      <c r="E3" t="s">
        <v>3</v>
      </c>
      <c r="F3" t="s">
        <v>328</v>
      </c>
      <c r="G3" t="s">
        <v>7</v>
      </c>
      <c r="H3" t="s">
        <v>8</v>
      </c>
      <c r="I3" s="137">
        <v>43647</v>
      </c>
      <c r="J3" s="9">
        <v>43647</v>
      </c>
      <c r="K3" s="137">
        <v>43647</v>
      </c>
      <c r="L3" s="9">
        <v>44378</v>
      </c>
      <c r="M3" s="9">
        <v>45473</v>
      </c>
      <c r="N3" s="8">
        <v>60</v>
      </c>
      <c r="O3" s="8">
        <v>36</v>
      </c>
      <c r="P3" s="8" t="s">
        <v>94</v>
      </c>
      <c r="Q3" s="11" t="s">
        <v>20</v>
      </c>
      <c r="R3" s="12">
        <v>0</v>
      </c>
      <c r="S3" s="12">
        <v>1000</v>
      </c>
      <c r="T3" s="12">
        <v>0</v>
      </c>
      <c r="U3" s="12">
        <v>0</v>
      </c>
      <c r="V3" s="11">
        <v>1.7500000000000002E-2</v>
      </c>
      <c r="W3" s="88" t="s">
        <v>192</v>
      </c>
      <c r="X3" s="41" t="s">
        <v>20</v>
      </c>
      <c r="Y3" s="41" t="s">
        <v>20</v>
      </c>
      <c r="Z3" s="28">
        <v>35097.5483821378</v>
      </c>
    </row>
    <row r="4" spans="1:26" x14ac:dyDescent="0.25">
      <c r="A4" t="s">
        <v>191</v>
      </c>
      <c r="B4" s="8">
        <v>1000</v>
      </c>
      <c r="C4" t="s">
        <v>185</v>
      </c>
      <c r="D4">
        <v>181000</v>
      </c>
      <c r="E4" t="s">
        <v>186</v>
      </c>
      <c r="F4" t="s">
        <v>187</v>
      </c>
      <c r="G4" t="s">
        <v>188</v>
      </c>
      <c r="H4" t="s">
        <v>8</v>
      </c>
      <c r="I4" s="137">
        <v>43647</v>
      </c>
      <c r="J4" s="9">
        <v>43647</v>
      </c>
      <c r="K4" s="137">
        <v>43647</v>
      </c>
      <c r="L4" s="9">
        <v>44378</v>
      </c>
      <c r="M4" s="9">
        <v>45473</v>
      </c>
      <c r="N4" s="8">
        <v>5</v>
      </c>
      <c r="O4" s="8">
        <v>3</v>
      </c>
      <c r="P4" s="8"/>
      <c r="Q4" s="11" t="s">
        <v>20</v>
      </c>
      <c r="R4" s="12">
        <v>0</v>
      </c>
      <c r="S4" s="12">
        <v>8000</v>
      </c>
      <c r="T4" s="12">
        <v>0</v>
      </c>
      <c r="U4" s="12">
        <v>0</v>
      </c>
      <c r="V4" s="11">
        <v>1.4999999999999999E-2</v>
      </c>
      <c r="W4" s="88" t="s">
        <v>189</v>
      </c>
      <c r="X4" s="41" t="s">
        <v>20</v>
      </c>
      <c r="Y4" s="41" t="s">
        <v>20</v>
      </c>
      <c r="Z4" s="28">
        <v>23647.067388191699</v>
      </c>
    </row>
    <row r="5" spans="1:26" x14ac:dyDescent="0.25">
      <c r="A5" t="s">
        <v>135</v>
      </c>
      <c r="B5" s="8"/>
      <c r="I5" s="9"/>
      <c r="J5" s="9"/>
      <c r="K5" s="9"/>
      <c r="L5" s="9"/>
      <c r="M5" s="9"/>
      <c r="N5" s="8"/>
      <c r="O5" s="8"/>
      <c r="P5" s="8"/>
      <c r="Q5" s="11"/>
      <c r="R5" s="12"/>
      <c r="S5" s="12"/>
      <c r="T5" s="12"/>
      <c r="U5" s="12"/>
      <c r="V5" s="11"/>
      <c r="W5" s="88"/>
      <c r="X5" s="41"/>
      <c r="Y5" s="41"/>
      <c r="Z5" s="28"/>
    </row>
    <row r="6" spans="1:26" x14ac:dyDescent="0.25">
      <c r="A6" t="s">
        <v>135</v>
      </c>
      <c r="B6" s="8"/>
      <c r="I6" s="9"/>
      <c r="J6" s="9"/>
      <c r="K6" s="9"/>
      <c r="L6" s="9"/>
      <c r="M6" s="9"/>
      <c r="N6" s="8"/>
      <c r="O6" s="8"/>
      <c r="P6" s="8"/>
      <c r="Q6" s="11"/>
      <c r="R6" s="12"/>
      <c r="S6" s="12"/>
      <c r="T6" s="12"/>
      <c r="U6" s="12"/>
      <c r="V6" s="11"/>
      <c r="W6" s="88"/>
      <c r="X6" s="41"/>
      <c r="Y6" s="41"/>
      <c r="Z6" s="28"/>
    </row>
    <row r="7" spans="1:26" x14ac:dyDescent="0.25">
      <c r="A7" t="s">
        <v>135</v>
      </c>
      <c r="B7" s="8"/>
      <c r="I7" s="9"/>
      <c r="J7" s="9"/>
      <c r="K7" s="9"/>
      <c r="L7" s="9"/>
      <c r="M7" s="9"/>
      <c r="N7" s="8"/>
      <c r="O7" s="8"/>
      <c r="P7" s="8"/>
      <c r="Q7" s="11"/>
      <c r="R7" s="12"/>
      <c r="S7" s="12"/>
      <c r="T7" s="12"/>
      <c r="U7" s="12"/>
      <c r="V7" s="11"/>
      <c r="W7" s="88"/>
      <c r="X7" s="41"/>
      <c r="Y7" s="41"/>
      <c r="Z7" s="28"/>
    </row>
    <row r="8" spans="1:26" x14ac:dyDescent="0.25">
      <c r="A8" t="s">
        <v>135</v>
      </c>
      <c r="B8" s="8"/>
      <c r="I8" s="9"/>
      <c r="J8" s="9"/>
      <c r="K8" s="9"/>
      <c r="L8" s="9"/>
      <c r="M8" s="9"/>
      <c r="N8" s="8"/>
      <c r="O8" s="8"/>
      <c r="P8" s="8"/>
      <c r="Q8" s="11"/>
      <c r="R8" s="12"/>
      <c r="S8" s="12"/>
      <c r="T8" s="12"/>
      <c r="U8" s="12"/>
      <c r="V8" s="11"/>
      <c r="W8" s="88"/>
      <c r="X8" s="41"/>
      <c r="Y8" s="41"/>
      <c r="Z8" s="28"/>
    </row>
    <row r="9" spans="1:26" x14ac:dyDescent="0.25">
      <c r="A9" t="s">
        <v>135</v>
      </c>
      <c r="B9" s="8"/>
      <c r="I9" s="9"/>
      <c r="J9" s="9"/>
      <c r="K9" s="9"/>
      <c r="L9" s="9"/>
      <c r="M9" s="9"/>
      <c r="N9" s="8"/>
      <c r="O9" s="8"/>
      <c r="P9" s="8"/>
      <c r="Q9" s="11"/>
      <c r="R9" s="12"/>
      <c r="S9" s="12"/>
      <c r="T9" s="12"/>
      <c r="U9" s="12"/>
      <c r="V9" s="11"/>
      <c r="W9" s="88"/>
      <c r="X9" s="41"/>
      <c r="Y9" s="41"/>
      <c r="Z9" s="28"/>
    </row>
    <row r="10" spans="1:26" x14ac:dyDescent="0.25">
      <c r="A10" t="s">
        <v>135</v>
      </c>
      <c r="B10" s="8"/>
      <c r="I10" s="9"/>
      <c r="J10" s="9"/>
      <c r="K10" s="9"/>
      <c r="L10" s="9"/>
      <c r="M10" s="9"/>
      <c r="N10" s="8"/>
      <c r="O10" s="8"/>
      <c r="P10" s="8"/>
      <c r="Q10" s="11"/>
      <c r="R10" s="12"/>
      <c r="S10" s="12"/>
      <c r="T10" s="12"/>
      <c r="U10" s="12"/>
      <c r="V10" s="11"/>
      <c r="W10" s="88"/>
      <c r="X10" s="41"/>
      <c r="Y10" s="41"/>
      <c r="Z10" s="28"/>
    </row>
    <row r="11" spans="1:26" x14ac:dyDescent="0.25">
      <c r="A11" t="s">
        <v>135</v>
      </c>
      <c r="B11" s="8"/>
      <c r="I11" s="9"/>
      <c r="J11" s="9"/>
      <c r="K11" s="9"/>
      <c r="L11" s="9"/>
      <c r="M11" s="9"/>
      <c r="N11" s="8"/>
      <c r="O11" s="8"/>
      <c r="P11" s="8"/>
      <c r="Q11" s="11"/>
      <c r="R11" s="12"/>
      <c r="S11" s="12"/>
      <c r="T11" s="12"/>
      <c r="U11" s="12"/>
      <c r="V11" s="11"/>
      <c r="W11" s="88"/>
      <c r="X11" s="41"/>
      <c r="Y11" s="41"/>
      <c r="Z11" s="28"/>
    </row>
    <row r="12" spans="1:26" x14ac:dyDescent="0.25">
      <c r="A12" t="s">
        <v>135</v>
      </c>
      <c r="B12" s="8"/>
      <c r="I12" s="9"/>
      <c r="J12" s="9"/>
      <c r="K12" s="9"/>
      <c r="L12" s="9"/>
      <c r="M12" s="9"/>
      <c r="N12" s="8"/>
      <c r="O12" s="8"/>
      <c r="P12" s="8"/>
      <c r="Q12" s="11"/>
      <c r="R12" s="12"/>
      <c r="S12" s="12"/>
      <c r="T12" s="12"/>
      <c r="U12" s="12"/>
      <c r="V12" s="11"/>
      <c r="W12" s="88"/>
      <c r="X12" s="41"/>
      <c r="Y12" s="41"/>
      <c r="Z12" s="28"/>
    </row>
    <row r="13" spans="1:26" x14ac:dyDescent="0.25">
      <c r="A13" t="s">
        <v>135</v>
      </c>
      <c r="B13" s="8"/>
      <c r="I13" s="9"/>
      <c r="J13" s="9"/>
      <c r="K13" s="9"/>
      <c r="L13" s="9"/>
      <c r="M13" s="9"/>
      <c r="N13" s="8"/>
      <c r="O13" s="8"/>
      <c r="P13" s="8"/>
      <c r="Q13" s="11"/>
      <c r="R13" s="12"/>
      <c r="S13" s="12"/>
      <c r="T13" s="12"/>
      <c r="U13" s="12"/>
      <c r="V13" s="11"/>
      <c r="W13" s="88"/>
      <c r="X13" s="41"/>
      <c r="Y13" s="41"/>
      <c r="Z13" s="28"/>
    </row>
    <row r="14" spans="1:26" x14ac:dyDescent="0.25">
      <c r="A14" t="s">
        <v>135</v>
      </c>
      <c r="B14" s="8"/>
      <c r="I14" s="9"/>
      <c r="J14" s="9"/>
      <c r="K14" s="9"/>
      <c r="L14" s="9"/>
      <c r="M14" s="9"/>
      <c r="N14" s="8"/>
      <c r="O14" s="8"/>
      <c r="P14" s="8"/>
      <c r="Q14" s="11"/>
      <c r="R14" s="12"/>
      <c r="S14" s="12"/>
      <c r="T14" s="12"/>
      <c r="U14" s="12"/>
      <c r="V14" s="11"/>
      <c r="W14" s="88"/>
      <c r="X14" s="41"/>
      <c r="Y14" s="41"/>
      <c r="Z14" s="28"/>
    </row>
    <row r="15" spans="1:26" x14ac:dyDescent="0.25">
      <c r="A15" t="s">
        <v>135</v>
      </c>
      <c r="B15" s="8"/>
      <c r="I15" s="9"/>
      <c r="J15" s="9"/>
      <c r="K15" s="9"/>
      <c r="L15" s="9"/>
      <c r="M15" s="9"/>
      <c r="N15" s="8"/>
      <c r="O15" s="8"/>
      <c r="P15" s="8"/>
      <c r="Q15" s="11"/>
      <c r="R15" s="12"/>
      <c r="S15" s="12"/>
      <c r="T15" s="12"/>
      <c r="U15" s="12"/>
      <c r="V15" s="11"/>
      <c r="W15" s="88"/>
      <c r="X15" s="41"/>
      <c r="Y15" s="41"/>
      <c r="Z15" s="28"/>
    </row>
    <row r="16" spans="1:26" x14ac:dyDescent="0.25">
      <c r="A16" t="s">
        <v>135</v>
      </c>
      <c r="B16" s="8"/>
      <c r="I16" s="9"/>
      <c r="J16" s="9"/>
      <c r="K16" s="9"/>
      <c r="L16" s="9"/>
      <c r="M16" s="9"/>
      <c r="N16" s="8"/>
      <c r="O16" s="8"/>
      <c r="P16" s="8"/>
      <c r="Q16" s="11"/>
      <c r="R16" s="12"/>
      <c r="S16" s="12"/>
      <c r="T16" s="12"/>
      <c r="U16" s="12"/>
      <c r="V16" s="11"/>
      <c r="W16" s="88"/>
      <c r="X16" s="41"/>
      <c r="Y16" s="41"/>
      <c r="Z16" s="28"/>
    </row>
    <row r="17" spans="1:26" x14ac:dyDescent="0.25">
      <c r="A17" t="s">
        <v>135</v>
      </c>
      <c r="B17" s="8"/>
      <c r="I17" s="9"/>
      <c r="J17" s="9"/>
      <c r="K17" s="9"/>
      <c r="L17" s="9"/>
      <c r="M17" s="9"/>
      <c r="N17" s="8"/>
      <c r="O17" s="8"/>
      <c r="P17" s="8"/>
      <c r="Q17" s="11"/>
      <c r="R17" s="12"/>
      <c r="S17" s="12"/>
      <c r="T17" s="12"/>
      <c r="U17" s="12"/>
      <c r="V17" s="11"/>
      <c r="W17" s="88"/>
      <c r="X17" s="41"/>
      <c r="Y17" s="41"/>
      <c r="Z17" s="28"/>
    </row>
    <row r="18" spans="1:26" x14ac:dyDescent="0.25">
      <c r="A18" t="s">
        <v>135</v>
      </c>
      <c r="B18" s="8"/>
      <c r="I18" s="9"/>
      <c r="J18" s="9"/>
      <c r="K18" s="9"/>
      <c r="L18" s="9"/>
      <c r="M18" s="9"/>
      <c r="N18" s="8"/>
      <c r="O18" s="8"/>
      <c r="P18" s="8"/>
      <c r="Q18" s="11"/>
      <c r="R18" s="12"/>
      <c r="S18" s="12"/>
      <c r="T18" s="12"/>
      <c r="U18" s="12"/>
      <c r="V18" s="11"/>
      <c r="W18" s="88"/>
      <c r="X18" s="41"/>
      <c r="Y18" s="41"/>
      <c r="Z18" s="28"/>
    </row>
    <row r="19" spans="1:26" x14ac:dyDescent="0.25">
      <c r="A19" t="s">
        <v>135</v>
      </c>
      <c r="B19" s="8"/>
      <c r="I19" s="9"/>
      <c r="J19" s="9"/>
      <c r="K19" s="9"/>
      <c r="L19" s="9"/>
      <c r="M19" s="9"/>
      <c r="N19" s="8"/>
      <c r="O19" s="8"/>
      <c r="P19" s="8"/>
      <c r="Q19" s="11"/>
      <c r="R19" s="12"/>
      <c r="S19" s="12"/>
      <c r="T19" s="12"/>
      <c r="U19" s="12"/>
      <c r="V19" s="11"/>
      <c r="W19" s="88"/>
      <c r="X19" s="41"/>
      <c r="Y19" s="41"/>
      <c r="Z19" s="28"/>
    </row>
    <row r="20" spans="1:26" x14ac:dyDescent="0.25">
      <c r="A20" t="s">
        <v>135</v>
      </c>
      <c r="B20" s="8"/>
      <c r="I20" s="9"/>
      <c r="J20" s="9"/>
      <c r="K20" s="9"/>
      <c r="L20" s="9"/>
      <c r="M20" s="9"/>
      <c r="N20" s="8"/>
      <c r="O20" s="8"/>
      <c r="P20" s="8"/>
      <c r="Q20" s="11"/>
      <c r="R20" s="12"/>
      <c r="S20" s="12"/>
      <c r="T20" s="12"/>
      <c r="U20" s="12"/>
      <c r="V20" s="11"/>
      <c r="W20" s="88"/>
      <c r="X20" s="41"/>
      <c r="Y20" s="41"/>
      <c r="Z20" s="28"/>
    </row>
    <row r="21" spans="1:26" x14ac:dyDescent="0.25">
      <c r="A21" t="s">
        <v>135</v>
      </c>
      <c r="B21" s="8"/>
      <c r="I21" s="9"/>
      <c r="J21" s="9"/>
      <c r="K21" s="9"/>
      <c r="L21" s="9"/>
      <c r="M21" s="9"/>
      <c r="N21" s="8"/>
      <c r="O21" s="8"/>
      <c r="P21" s="8"/>
      <c r="Q21" s="11"/>
      <c r="R21" s="12"/>
      <c r="S21" s="12"/>
      <c r="T21" s="12"/>
      <c r="U21" s="12"/>
      <c r="V21" s="11"/>
      <c r="W21" s="88"/>
      <c r="X21" s="41"/>
      <c r="Y21" s="41"/>
      <c r="Z21" s="28"/>
    </row>
    <row r="22" spans="1:26" x14ac:dyDescent="0.25">
      <c r="A22" t="s">
        <v>135</v>
      </c>
      <c r="I22" s="9"/>
      <c r="J22" s="9"/>
      <c r="K22" s="9"/>
      <c r="L22" s="9"/>
      <c r="M22" s="9"/>
      <c r="N22" s="8"/>
      <c r="O22" s="8"/>
      <c r="P22" s="8"/>
      <c r="Q22" s="11"/>
      <c r="R22" s="12"/>
      <c r="S22" s="12"/>
      <c r="T22" s="12"/>
      <c r="U22" s="12"/>
      <c r="V22" s="11"/>
      <c r="W22" s="88"/>
      <c r="X22" s="41"/>
      <c r="Y22" s="41"/>
      <c r="Z22" s="28"/>
    </row>
    <row r="23" spans="1:26" x14ac:dyDescent="0.25">
      <c r="A23" t="s">
        <v>135</v>
      </c>
      <c r="J23" s="9"/>
      <c r="N23" s="8"/>
      <c r="O23" s="8"/>
      <c r="R23" s="12"/>
      <c r="S23" s="12"/>
      <c r="T23" s="12"/>
      <c r="U23" s="12"/>
      <c r="V23" s="11"/>
      <c r="W23" s="88"/>
      <c r="X23" s="41"/>
      <c r="Y23" s="41"/>
      <c r="Z23" s="28"/>
    </row>
    <row r="24" spans="1:26" x14ac:dyDescent="0.25">
      <c r="A24" t="s">
        <v>135</v>
      </c>
      <c r="N24" s="8"/>
      <c r="O24" s="8"/>
      <c r="S24" s="12"/>
      <c r="W24" s="88"/>
      <c r="X24" s="41"/>
      <c r="Y24" s="41"/>
      <c r="Z24" s="28"/>
    </row>
    <row r="25" spans="1:26" x14ac:dyDescent="0.25">
      <c r="A25" t="s">
        <v>135</v>
      </c>
      <c r="W25" s="88"/>
      <c r="Z25" s="12"/>
    </row>
    <row r="26" spans="1:26" x14ac:dyDescent="0.25">
      <c r="A26" t="s">
        <v>135</v>
      </c>
      <c r="Z26" s="12"/>
    </row>
    <row r="27" spans="1:26" x14ac:dyDescent="0.25">
      <c r="A27" t="s">
        <v>135</v>
      </c>
      <c r="Z27" s="12"/>
    </row>
    <row r="28" spans="1:26" x14ac:dyDescent="0.25">
      <c r="A28" t="s">
        <v>135</v>
      </c>
      <c r="Z28" s="12"/>
    </row>
    <row r="29" spans="1:26" x14ac:dyDescent="0.25">
      <c r="A29" t="s">
        <v>135</v>
      </c>
      <c r="Z29" s="43"/>
    </row>
    <row r="30" spans="1:26" x14ac:dyDescent="0.25">
      <c r="A30" t="s">
        <v>135</v>
      </c>
      <c r="Z30" s="43"/>
    </row>
    <row r="31" spans="1:26" x14ac:dyDescent="0.25">
      <c r="A31" t="s">
        <v>135</v>
      </c>
      <c r="Z31" s="43"/>
    </row>
    <row r="32" spans="1:26" x14ac:dyDescent="0.25">
      <c r="A32" t="s">
        <v>135</v>
      </c>
      <c r="Z32" s="43"/>
    </row>
    <row r="33" spans="1:26" x14ac:dyDescent="0.25">
      <c r="A33" t="s">
        <v>135</v>
      </c>
      <c r="Z33" s="43"/>
    </row>
    <row r="34" spans="1:26" x14ac:dyDescent="0.25">
      <c r="A34" t="s">
        <v>135</v>
      </c>
      <c r="Z34" s="43"/>
    </row>
    <row r="35" spans="1:26" x14ac:dyDescent="0.25">
      <c r="A35" t="s">
        <v>135</v>
      </c>
      <c r="Z35" s="43"/>
    </row>
    <row r="36" spans="1:26" x14ac:dyDescent="0.25">
      <c r="A36" t="s">
        <v>135</v>
      </c>
      <c r="Z36" s="43"/>
    </row>
    <row r="37" spans="1:26" x14ac:dyDescent="0.25">
      <c r="A37" t="s">
        <v>135</v>
      </c>
      <c r="Z37" s="43"/>
    </row>
    <row r="38" spans="1:26" x14ac:dyDescent="0.25">
      <c r="A38" t="s">
        <v>135</v>
      </c>
      <c r="Z38" s="43"/>
    </row>
    <row r="39" spans="1:26" x14ac:dyDescent="0.25">
      <c r="A39" t="s">
        <v>135</v>
      </c>
      <c r="Z39" s="43"/>
    </row>
    <row r="40" spans="1:26" x14ac:dyDescent="0.25">
      <c r="A40" t="s">
        <v>135</v>
      </c>
      <c r="Z40" s="43"/>
    </row>
    <row r="41" spans="1:26" x14ac:dyDescent="0.25">
      <c r="A41" t="s">
        <v>135</v>
      </c>
      <c r="Z41" s="43"/>
    </row>
    <row r="42" spans="1:26" x14ac:dyDescent="0.25">
      <c r="A42" t="s">
        <v>135</v>
      </c>
      <c r="Z42" s="43"/>
    </row>
    <row r="43" spans="1:26" x14ac:dyDescent="0.25">
      <c r="A43" t="s">
        <v>135</v>
      </c>
      <c r="Z43" s="43"/>
    </row>
    <row r="44" spans="1:26" x14ac:dyDescent="0.25">
      <c r="A44" t="s">
        <v>135</v>
      </c>
      <c r="Z44" s="43"/>
    </row>
    <row r="45" spans="1:26" x14ac:dyDescent="0.25">
      <c r="A45" t="s">
        <v>135</v>
      </c>
      <c r="Z45" s="43"/>
    </row>
    <row r="46" spans="1:26" x14ac:dyDescent="0.25">
      <c r="A46" t="s">
        <v>135</v>
      </c>
      <c r="Z46" s="43"/>
    </row>
    <row r="47" spans="1:26" x14ac:dyDescent="0.25">
      <c r="A47" t="s">
        <v>135</v>
      </c>
      <c r="Z47" s="43"/>
    </row>
    <row r="48" spans="1:26" x14ac:dyDescent="0.25">
      <c r="A48" t="s">
        <v>135</v>
      </c>
      <c r="Z48" s="43"/>
    </row>
    <row r="49" spans="1:26" x14ac:dyDescent="0.25">
      <c r="Z49" s="43"/>
    </row>
    <row r="50" spans="1:26" x14ac:dyDescent="0.25">
      <c r="A50" t="s">
        <v>278</v>
      </c>
      <c r="Z50" s="43"/>
    </row>
    <row r="51" spans="1:26" x14ac:dyDescent="0.25">
      <c r="Z51" s="43"/>
    </row>
    <row r="52" spans="1:26" x14ac:dyDescent="0.25">
      <c r="Z52" s="43"/>
    </row>
    <row r="53" spans="1:26" x14ac:dyDescent="0.25">
      <c r="Z53" s="43"/>
    </row>
    <row r="54" spans="1:26" x14ac:dyDescent="0.25">
      <c r="Z54" s="43"/>
    </row>
  </sheetData>
  <sheetProtection sheet="1" objects="1" scenarios="1"/>
  <pageMargins left="0.25" right="0.25" top="0.75" bottom="0.75" header="0.3" footer="0.3"/>
  <pageSetup paperSize="5" scale="48"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3C9B-C725-40F7-90EE-EC7D79986BB2}">
  <sheetPr>
    <pageSetUpPr fitToPage="1"/>
  </sheetPr>
  <dimension ref="A1:N127"/>
  <sheetViews>
    <sheetView zoomScale="90" zoomScaleNormal="90" workbookViewId="0">
      <selection activeCell="D10" sqref="D10"/>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3"/>
      <c r="B1" s="16" t="s">
        <v>82</v>
      </c>
      <c r="C1" s="14"/>
      <c r="D1" s="15"/>
      <c r="E1" s="15"/>
      <c r="F1" s="15"/>
      <c r="G1" s="15"/>
      <c r="H1" s="15"/>
      <c r="I1" s="13"/>
      <c r="J1" s="13"/>
      <c r="K1" s="13"/>
      <c r="L1" s="13"/>
    </row>
    <row r="2" spans="1:14" ht="18.75" x14ac:dyDescent="0.4">
      <c r="A2" s="13"/>
      <c r="B2" s="16" t="s">
        <v>220</v>
      </c>
      <c r="C2" s="14"/>
      <c r="D2" s="15"/>
      <c r="E2" s="15"/>
      <c r="F2" s="15"/>
      <c r="G2" s="15"/>
      <c r="H2" s="15"/>
      <c r="I2" s="13"/>
      <c r="J2" s="13"/>
      <c r="K2" s="13"/>
      <c r="L2" s="13"/>
    </row>
    <row r="3" spans="1:14" x14ac:dyDescent="0.25">
      <c r="A3" s="13"/>
      <c r="B3" s="13"/>
      <c r="C3" s="17"/>
      <c r="D3" s="13"/>
      <c r="E3" s="18"/>
      <c r="F3" s="13"/>
      <c r="G3" s="13"/>
      <c r="H3" s="13"/>
      <c r="I3" s="13"/>
      <c r="J3" s="13"/>
      <c r="K3" s="13"/>
      <c r="L3" s="13"/>
    </row>
    <row r="4" spans="1:14" ht="15.75" x14ac:dyDescent="0.25">
      <c r="A4" s="13"/>
      <c r="B4" s="231" t="s">
        <v>218</v>
      </c>
      <c r="C4" s="232"/>
      <c r="D4" s="13"/>
      <c r="E4" s="13"/>
      <c r="F4" s="13"/>
      <c r="G4" s="13"/>
      <c r="H4" s="13"/>
      <c r="I4" s="13"/>
      <c r="J4" s="13"/>
      <c r="K4" s="13"/>
      <c r="L4" s="13"/>
    </row>
    <row r="5" spans="1:14" x14ac:dyDescent="0.25">
      <c r="A5" s="13"/>
      <c r="B5" s="19" t="s">
        <v>21</v>
      </c>
      <c r="C5" s="159">
        <v>60</v>
      </c>
      <c r="D5" s="13"/>
      <c r="E5" s="13"/>
      <c r="F5" s="13"/>
      <c r="G5" s="13"/>
      <c r="H5" s="13"/>
      <c r="I5" s="13"/>
      <c r="J5" s="13"/>
      <c r="K5" s="13"/>
      <c r="L5" s="13"/>
    </row>
    <row r="6" spans="1:14" ht="27.75" customHeight="1" x14ac:dyDescent="0.25">
      <c r="A6" s="13"/>
      <c r="B6" s="17" t="s">
        <v>80</v>
      </c>
      <c r="C6" s="160">
        <v>1.7500000000000002E-2</v>
      </c>
      <c r="D6" s="13"/>
      <c r="E6" s="13"/>
      <c r="F6" s="13"/>
      <c r="G6" s="13"/>
      <c r="H6" s="13"/>
      <c r="I6" s="13"/>
      <c r="J6" s="233" t="s">
        <v>137</v>
      </c>
      <c r="K6" s="233"/>
      <c r="L6" s="233"/>
    </row>
    <row r="7" spans="1:14" ht="96" customHeight="1" thickBot="1" x14ac:dyDescent="0.3">
      <c r="A7" s="13">
        <v>97.4</v>
      </c>
      <c r="B7" s="19" t="s">
        <v>22</v>
      </c>
      <c r="C7" s="161">
        <v>-1000</v>
      </c>
      <c r="D7" s="13"/>
      <c r="E7" s="13"/>
      <c r="F7" s="13"/>
      <c r="G7" s="13"/>
      <c r="H7" s="20" t="s">
        <v>23</v>
      </c>
      <c r="I7" s="13"/>
      <c r="J7" s="89" t="s">
        <v>136</v>
      </c>
      <c r="K7" s="89" t="s">
        <v>219</v>
      </c>
      <c r="L7" s="89" t="s">
        <v>150</v>
      </c>
    </row>
    <row r="8" spans="1:14" ht="21" customHeight="1" thickTop="1" thickBot="1" x14ac:dyDescent="0.3">
      <c r="A8" s="13"/>
      <c r="B8" s="17" t="s">
        <v>24</v>
      </c>
      <c r="C8" s="167">
        <v>0</v>
      </c>
      <c r="D8" s="13"/>
      <c r="E8" s="13"/>
      <c r="F8" s="13"/>
      <c r="G8" s="13"/>
      <c r="H8" s="166">
        <f>IF(ISERROR(PV(C6/C11,C5,C7,C8,C12)),"",PV(C6/C11,C5,C7,C8,C12))</f>
        <v>57493.592385465039</v>
      </c>
      <c r="I8" s="13"/>
      <c r="J8" s="166">
        <f>H8</f>
        <v>57493.592385465039</v>
      </c>
      <c r="K8" s="165">
        <v>60</v>
      </c>
      <c r="L8" s="166">
        <f>J8/K8</f>
        <v>958.22653975775063</v>
      </c>
    </row>
    <row r="9" spans="1:14" ht="61.5" customHeight="1" thickTop="1" x14ac:dyDescent="0.25">
      <c r="A9" s="13"/>
      <c r="B9" s="35" t="s">
        <v>25</v>
      </c>
      <c r="C9" s="161">
        <v>0</v>
      </c>
      <c r="D9" s="13"/>
      <c r="E9" s="13"/>
      <c r="F9" s="13"/>
      <c r="G9" s="13"/>
      <c r="H9" s="13"/>
      <c r="I9" s="13"/>
      <c r="J9" s="13"/>
      <c r="K9" s="13"/>
      <c r="L9" s="13"/>
    </row>
    <row r="10" spans="1:14" ht="21" customHeight="1" x14ac:dyDescent="0.25">
      <c r="A10" s="13"/>
      <c r="B10" s="17" t="s">
        <v>77</v>
      </c>
      <c r="C10" s="162">
        <v>44378</v>
      </c>
      <c r="D10" s="13"/>
      <c r="E10" s="13"/>
      <c r="F10" s="13"/>
      <c r="G10" s="13"/>
      <c r="H10" s="13"/>
      <c r="I10" s="13"/>
      <c r="J10" s="13"/>
      <c r="K10" s="13"/>
      <c r="L10" s="13"/>
    </row>
    <row r="11" spans="1:14" ht="21" customHeight="1" x14ac:dyDescent="0.25">
      <c r="A11" s="13"/>
      <c r="B11" s="17" t="s">
        <v>26</v>
      </c>
      <c r="C11" s="163">
        <v>12</v>
      </c>
      <c r="D11" s="13"/>
      <c r="E11" s="13"/>
      <c r="F11" s="13"/>
      <c r="G11" s="13"/>
      <c r="H11" s="13"/>
      <c r="I11" s="13"/>
      <c r="J11" s="13"/>
      <c r="K11" s="13"/>
      <c r="L11" s="13"/>
    </row>
    <row r="12" spans="1:14" ht="45" customHeight="1" x14ac:dyDescent="0.25">
      <c r="A12" s="13"/>
      <c r="B12" s="21" t="s">
        <v>27</v>
      </c>
      <c r="C12" s="164">
        <v>1</v>
      </c>
      <c r="D12" s="13"/>
      <c r="E12" s="13" t="s">
        <v>28</v>
      </c>
      <c r="F12" s="22"/>
      <c r="G12" s="13"/>
      <c r="H12" s="13"/>
      <c r="I12" s="13"/>
      <c r="J12" s="13"/>
      <c r="K12" s="13"/>
      <c r="L12" s="13"/>
    </row>
    <row r="13" spans="1:14" x14ac:dyDescent="0.25">
      <c r="A13" s="13"/>
      <c r="B13" s="13"/>
      <c r="C13" s="19"/>
      <c r="D13" s="13"/>
      <c r="E13" s="13"/>
      <c r="F13" s="13"/>
      <c r="G13" s="13"/>
      <c r="H13" s="13"/>
      <c r="I13" s="13"/>
      <c r="J13" s="13"/>
      <c r="K13" s="13"/>
      <c r="L13" s="13"/>
    </row>
    <row r="14" spans="1:14" ht="39" customHeight="1" x14ac:dyDescent="0.25">
      <c r="A14" s="13"/>
      <c r="B14" s="148" t="s">
        <v>29</v>
      </c>
      <c r="C14" s="149" t="s">
        <v>30</v>
      </c>
      <c r="D14" s="150" t="s">
        <v>31</v>
      </c>
      <c r="E14" s="151" t="s">
        <v>221</v>
      </c>
      <c r="F14" s="151" t="s">
        <v>207</v>
      </c>
      <c r="G14" s="151" t="s">
        <v>216</v>
      </c>
      <c r="H14" s="151" t="s">
        <v>217</v>
      </c>
      <c r="I14" s="13"/>
      <c r="J14" s="151" t="s">
        <v>204</v>
      </c>
      <c r="K14" s="151" t="s">
        <v>210</v>
      </c>
      <c r="L14" s="151" t="s">
        <v>138</v>
      </c>
      <c r="N14" s="151" t="s">
        <v>214</v>
      </c>
    </row>
    <row r="15" spans="1:14" ht="39" x14ac:dyDescent="0.25">
      <c r="A15" s="13"/>
      <c r="B15" s="152" t="s">
        <v>29</v>
      </c>
      <c r="C15" s="153" t="s">
        <v>30</v>
      </c>
      <c r="D15" s="154" t="s">
        <v>31</v>
      </c>
      <c r="E15" s="155" t="s">
        <v>206</v>
      </c>
      <c r="F15" s="155" t="s">
        <v>208</v>
      </c>
      <c r="G15" s="155" t="s">
        <v>209</v>
      </c>
      <c r="H15" s="155" t="s">
        <v>212</v>
      </c>
      <c r="I15" s="13"/>
      <c r="J15" s="155" t="s">
        <v>205</v>
      </c>
      <c r="K15" s="155" t="s">
        <v>211</v>
      </c>
      <c r="L15" s="155" t="s">
        <v>213</v>
      </c>
      <c r="N15" s="155" t="s">
        <v>222</v>
      </c>
    </row>
    <row r="16" spans="1:14" x14ac:dyDescent="0.25">
      <c r="A16" s="13"/>
      <c r="B16" s="31">
        <f>IF(C10="","",C10)</f>
        <v>44378</v>
      </c>
      <c r="C16" s="32">
        <f>IF(C11="","",1)</f>
        <v>1</v>
      </c>
      <c r="D16" s="33">
        <f>IF(C16&lt;&gt;"",$C$9,"")</f>
        <v>0</v>
      </c>
      <c r="E16" s="33">
        <f>IF(C16&lt;&gt;"",ABS($C$7),"")</f>
        <v>1000</v>
      </c>
      <c r="F16" s="33">
        <f>IF(C16&lt;&gt;"",IF($C$12=0,H8*$C$6/C11,0),"")</f>
        <v>0</v>
      </c>
      <c r="G16" s="33">
        <f>IF(C16&lt;&gt;"",E16-F16,"")</f>
        <v>1000</v>
      </c>
      <c r="H16" s="33">
        <f>IF(C16&lt;&gt;"",$H$8-G16,"")</f>
        <v>56493.592385465039</v>
      </c>
      <c r="I16" s="13"/>
      <c r="J16" s="22"/>
      <c r="K16" s="33">
        <f>$L$8</f>
        <v>958.22653975775063</v>
      </c>
      <c r="L16" s="33">
        <f>IF(C16&lt;&gt;"",$J$8-K16,"")</f>
        <v>56535.365845707289</v>
      </c>
      <c r="N16" s="33">
        <f>F16+K16</f>
        <v>958.22653975775063</v>
      </c>
    </row>
    <row r="17" spans="1:14" x14ac:dyDescent="0.25">
      <c r="A17" s="13"/>
      <c r="B17" s="31">
        <f>IF(C17&lt;&gt;"",DATE(YEAR($C$10),MONTH($C$10)+(C17-1)*12/$C$11,DAY($C$10)),"")</f>
        <v>44409</v>
      </c>
      <c r="C17" s="32">
        <f>IF(ISERROR(IF($C$5-C16&gt;0,C16+1,"")),"",IF($C$5-C16&gt;0,C16+1,""))</f>
        <v>2</v>
      </c>
      <c r="D17" s="33">
        <f>IF(C17&lt;&gt;"",$C$9,"")</f>
        <v>0</v>
      </c>
      <c r="E17" s="33">
        <f>IF(C17&lt;&gt;"",ABS($C$7),"")</f>
        <v>1000</v>
      </c>
      <c r="F17" s="33">
        <f>IF(C17&lt;&gt;"",H16*$C$6/$C$11,"")</f>
        <v>82.386488895469853</v>
      </c>
      <c r="G17" s="33">
        <f>IF(C17&lt;&gt;"",E17-F17,"")</f>
        <v>917.61351110453018</v>
      </c>
      <c r="H17" s="33">
        <f>IF(C17&lt;&gt;"",H16-G17,"")</f>
        <v>55575.97887436051</v>
      </c>
      <c r="I17" s="13"/>
      <c r="J17" s="22"/>
      <c r="K17" s="33">
        <f t="shared" ref="K17:K75" si="0">$L$8</f>
        <v>958.22653975775063</v>
      </c>
      <c r="L17" s="33">
        <f>IF(G17&lt;&gt;"",L16-K17,"")</f>
        <v>55577.139305949539</v>
      </c>
      <c r="N17" s="33">
        <f t="shared" ref="N17:N75" si="1">F17+K17</f>
        <v>1040.6130286532205</v>
      </c>
    </row>
    <row r="18" spans="1:14" x14ac:dyDescent="0.25">
      <c r="A18" s="13"/>
      <c r="B18" s="31">
        <f>IF(C18&lt;&gt;"",DATE(YEAR($C$10),MONTH($C$10)+(C18-1)*12/$C$11,DAY($C$10)),"")</f>
        <v>44440</v>
      </c>
      <c r="C18" s="32">
        <f>IF(ISERROR(IF($C$5-C17&gt;0,C17+1,"")),"",IF($C$5-C17&gt;0,C17+1,""))</f>
        <v>3</v>
      </c>
      <c r="D18" s="33">
        <f>IF(C18&lt;&gt;"",$C$9,"")</f>
        <v>0</v>
      </c>
      <c r="E18" s="33">
        <f>IF(C18&lt;&gt;"",ABS($C$7),"")</f>
        <v>1000</v>
      </c>
      <c r="F18" s="33">
        <f>IF(C18&lt;&gt;"",H17*$C$6/$C$11,"")</f>
        <v>81.048302525109079</v>
      </c>
      <c r="G18" s="33">
        <f>IF(C18&lt;&gt;"",E18-F18,"")</f>
        <v>918.95169747489092</v>
      </c>
      <c r="H18" s="33">
        <f>IF(C18&lt;&gt;"",H17-G18,"")</f>
        <v>54657.027176885618</v>
      </c>
      <c r="I18" s="13"/>
      <c r="J18" s="22"/>
      <c r="K18" s="33">
        <f t="shared" si="0"/>
        <v>958.22653975775063</v>
      </c>
      <c r="L18" s="33">
        <f>IF(G18&lt;&gt;"",L17-K18,"")</f>
        <v>54618.912766191788</v>
      </c>
      <c r="N18" s="33">
        <f t="shared" si="1"/>
        <v>1039.2748422828597</v>
      </c>
    </row>
    <row r="19" spans="1:14" x14ac:dyDescent="0.25">
      <c r="A19" s="13"/>
      <c r="B19" s="31">
        <f t="shared" ref="B19:B82" si="2">IF(C19&lt;&gt;"",DATE(YEAR($C$10),MONTH($C$10)+(C19-1)*12/$C$11,DAY($C$10)),"")</f>
        <v>44470</v>
      </c>
      <c r="C19" s="32">
        <f t="shared" ref="C19:C82" si="3">IF(ISERROR(IF($C$5-C18&gt;0,C18+1,"")),"",IF($C$5-C18&gt;0,C18+1,""))</f>
        <v>4</v>
      </c>
      <c r="D19" s="33">
        <f t="shared" ref="D19:D82" si="4">IF(C19&lt;&gt;"",$C$9,"")</f>
        <v>0</v>
      </c>
      <c r="E19" s="33">
        <f t="shared" ref="E19:E82" si="5">IF(C19&lt;&gt;"",ABS($C$7),"")</f>
        <v>1000</v>
      </c>
      <c r="F19" s="33">
        <f t="shared" ref="F19:F82" si="6">IF(C19&lt;&gt;"",H18*$C$6/$C$11,"")</f>
        <v>79.708164632958201</v>
      </c>
      <c r="G19" s="33">
        <f t="shared" ref="G19:G82" si="7">IF(C19&lt;&gt;"",E19-F19,"")</f>
        <v>920.29183536704181</v>
      </c>
      <c r="H19" s="33">
        <f t="shared" ref="H19:H82" si="8">IF(C19&lt;&gt;"",H18-G19,"")</f>
        <v>53736.735341518579</v>
      </c>
      <c r="I19" s="13"/>
      <c r="J19" s="22"/>
      <c r="K19" s="33">
        <f t="shared" si="0"/>
        <v>958.22653975775063</v>
      </c>
      <c r="L19" s="33">
        <f t="shared" ref="L19:L75" si="9">IF(G19&lt;&gt;"",L18-K19,"")</f>
        <v>53660.686226434038</v>
      </c>
      <c r="N19" s="33">
        <f t="shared" si="1"/>
        <v>1037.9347043907089</v>
      </c>
    </row>
    <row r="20" spans="1:14" x14ac:dyDescent="0.25">
      <c r="A20" s="13"/>
      <c r="B20" s="31">
        <f t="shared" si="2"/>
        <v>44501</v>
      </c>
      <c r="C20" s="32">
        <f t="shared" si="3"/>
        <v>5</v>
      </c>
      <c r="D20" s="33">
        <f t="shared" si="4"/>
        <v>0</v>
      </c>
      <c r="E20" s="33">
        <f t="shared" si="5"/>
        <v>1000</v>
      </c>
      <c r="F20" s="33">
        <f t="shared" si="6"/>
        <v>78.366072373047942</v>
      </c>
      <c r="G20" s="33">
        <f t="shared" si="7"/>
        <v>921.63392762695207</v>
      </c>
      <c r="H20" s="33">
        <f t="shared" si="8"/>
        <v>52815.101413891629</v>
      </c>
      <c r="I20" s="13"/>
      <c r="J20" s="22"/>
      <c r="K20" s="33">
        <f t="shared" si="0"/>
        <v>958.22653975775063</v>
      </c>
      <c r="L20" s="33">
        <f t="shared" si="9"/>
        <v>52702.459686676288</v>
      </c>
      <c r="N20" s="33">
        <f t="shared" si="1"/>
        <v>1036.5926121307987</v>
      </c>
    </row>
    <row r="21" spans="1:14" x14ac:dyDescent="0.25">
      <c r="A21" s="13"/>
      <c r="B21" s="31">
        <f t="shared" si="2"/>
        <v>44531</v>
      </c>
      <c r="C21" s="32">
        <f t="shared" si="3"/>
        <v>6</v>
      </c>
      <c r="D21" s="33">
        <f t="shared" si="4"/>
        <v>0</v>
      </c>
      <c r="E21" s="33">
        <f t="shared" si="5"/>
        <v>1000</v>
      </c>
      <c r="F21" s="33">
        <f t="shared" si="6"/>
        <v>77.02202289525863</v>
      </c>
      <c r="G21" s="33">
        <f t="shared" si="7"/>
        <v>922.9779771047414</v>
      </c>
      <c r="H21" s="33">
        <f t="shared" si="8"/>
        <v>51892.123436786889</v>
      </c>
      <c r="I21" s="13"/>
      <c r="J21" s="22"/>
      <c r="K21" s="33">
        <f t="shared" si="0"/>
        <v>958.22653975775063</v>
      </c>
      <c r="L21" s="33">
        <f t="shared" si="9"/>
        <v>51744.233146918537</v>
      </c>
      <c r="N21" s="33">
        <f t="shared" si="1"/>
        <v>1035.2485626530092</v>
      </c>
    </row>
    <row r="22" spans="1:14" x14ac:dyDescent="0.25">
      <c r="A22" s="13"/>
      <c r="B22" s="31">
        <f t="shared" si="2"/>
        <v>44562</v>
      </c>
      <c r="C22" s="32">
        <f t="shared" si="3"/>
        <v>7</v>
      </c>
      <c r="D22" s="33">
        <f t="shared" si="4"/>
        <v>0</v>
      </c>
      <c r="E22" s="33">
        <f t="shared" si="5"/>
        <v>1000</v>
      </c>
      <c r="F22" s="33">
        <f t="shared" si="6"/>
        <v>75.676013345314217</v>
      </c>
      <c r="G22" s="33">
        <f t="shared" si="7"/>
        <v>924.32398665468577</v>
      </c>
      <c r="H22" s="33">
        <f t="shared" si="8"/>
        <v>50967.799450132203</v>
      </c>
      <c r="I22" s="13"/>
      <c r="J22" s="22"/>
      <c r="K22" s="33">
        <f t="shared" si="0"/>
        <v>958.22653975775063</v>
      </c>
      <c r="L22" s="33">
        <f t="shared" si="9"/>
        <v>50786.006607160787</v>
      </c>
      <c r="N22" s="33">
        <f t="shared" si="1"/>
        <v>1033.9025531030647</v>
      </c>
    </row>
    <row r="23" spans="1:14" x14ac:dyDescent="0.25">
      <c r="A23" s="13"/>
      <c r="B23" s="31">
        <f t="shared" si="2"/>
        <v>44593</v>
      </c>
      <c r="C23" s="32">
        <f t="shared" si="3"/>
        <v>8</v>
      </c>
      <c r="D23" s="33">
        <f t="shared" si="4"/>
        <v>0</v>
      </c>
      <c r="E23" s="33">
        <f t="shared" si="5"/>
        <v>1000</v>
      </c>
      <c r="F23" s="33">
        <f t="shared" si="6"/>
        <v>74.328040864776128</v>
      </c>
      <c r="G23" s="33">
        <f t="shared" si="7"/>
        <v>925.67195913522391</v>
      </c>
      <c r="H23" s="33">
        <f t="shared" si="8"/>
        <v>50042.12749099698</v>
      </c>
      <c r="I23" s="13"/>
      <c r="J23" s="22"/>
      <c r="K23" s="33">
        <f t="shared" si="0"/>
        <v>958.22653975775063</v>
      </c>
      <c r="L23" s="33">
        <f t="shared" si="9"/>
        <v>49827.780067403037</v>
      </c>
      <c r="N23" s="33">
        <f t="shared" si="1"/>
        <v>1032.5545806225268</v>
      </c>
    </row>
    <row r="24" spans="1:14" x14ac:dyDescent="0.25">
      <c r="A24" s="13"/>
      <c r="B24" s="31">
        <f t="shared" si="2"/>
        <v>44621</v>
      </c>
      <c r="C24" s="32">
        <f t="shared" si="3"/>
        <v>9</v>
      </c>
      <c r="D24" s="33">
        <f t="shared" si="4"/>
        <v>0</v>
      </c>
      <c r="E24" s="33">
        <f t="shared" si="5"/>
        <v>1000</v>
      </c>
      <c r="F24" s="33">
        <f t="shared" si="6"/>
        <v>72.97810259103727</v>
      </c>
      <c r="G24" s="33">
        <f t="shared" si="7"/>
        <v>927.02189740896279</v>
      </c>
      <c r="H24" s="33">
        <f t="shared" si="8"/>
        <v>49115.105593588014</v>
      </c>
      <c r="I24" s="13"/>
      <c r="J24" s="22"/>
      <c r="K24" s="33">
        <f t="shared" si="0"/>
        <v>958.22653975775063</v>
      </c>
      <c r="L24" s="33">
        <f t="shared" si="9"/>
        <v>48869.553527645287</v>
      </c>
      <c r="N24" s="33">
        <f t="shared" si="1"/>
        <v>1031.204642348788</v>
      </c>
    </row>
    <row r="25" spans="1:14" x14ac:dyDescent="0.25">
      <c r="A25" s="13"/>
      <c r="B25" s="31">
        <f t="shared" si="2"/>
        <v>44652</v>
      </c>
      <c r="C25" s="32">
        <f t="shared" si="3"/>
        <v>10</v>
      </c>
      <c r="D25" s="33">
        <f t="shared" si="4"/>
        <v>0</v>
      </c>
      <c r="E25" s="33">
        <f t="shared" si="5"/>
        <v>1000</v>
      </c>
      <c r="F25" s="33">
        <f t="shared" si="6"/>
        <v>71.626195657315861</v>
      </c>
      <c r="G25" s="33">
        <f t="shared" si="7"/>
        <v>928.37380434268414</v>
      </c>
      <c r="H25" s="33">
        <f t="shared" si="8"/>
        <v>48186.731789245328</v>
      </c>
      <c r="I25" s="13"/>
      <c r="J25" s="22"/>
      <c r="K25" s="33">
        <f t="shared" si="0"/>
        <v>958.22653975775063</v>
      </c>
      <c r="L25" s="33">
        <f t="shared" si="9"/>
        <v>47911.326987887536</v>
      </c>
      <c r="N25" s="33">
        <f t="shared" si="1"/>
        <v>1029.8527354150665</v>
      </c>
    </row>
    <row r="26" spans="1:14" x14ac:dyDescent="0.25">
      <c r="A26" s="13"/>
      <c r="B26" s="31">
        <f t="shared" si="2"/>
        <v>44682</v>
      </c>
      <c r="C26" s="32">
        <f t="shared" si="3"/>
        <v>11</v>
      </c>
      <c r="D26" s="33">
        <f t="shared" si="4"/>
        <v>0</v>
      </c>
      <c r="E26" s="33">
        <f t="shared" si="5"/>
        <v>1000</v>
      </c>
      <c r="F26" s="33">
        <f t="shared" si="6"/>
        <v>70.272317192649453</v>
      </c>
      <c r="G26" s="33">
        <f t="shared" si="7"/>
        <v>929.72768280735056</v>
      </c>
      <c r="H26" s="33">
        <f t="shared" si="8"/>
        <v>47257.004106437977</v>
      </c>
      <c r="I26" s="13"/>
      <c r="J26" s="22"/>
      <c r="K26" s="33">
        <f t="shared" si="0"/>
        <v>958.22653975775063</v>
      </c>
      <c r="L26" s="33">
        <f t="shared" si="9"/>
        <v>46953.100448129786</v>
      </c>
      <c r="N26" s="33">
        <f t="shared" si="1"/>
        <v>1028.4988569504001</v>
      </c>
    </row>
    <row r="27" spans="1:14" x14ac:dyDescent="0.25">
      <c r="A27" s="13"/>
      <c r="B27" s="31">
        <f t="shared" si="2"/>
        <v>44713</v>
      </c>
      <c r="C27" s="32">
        <f t="shared" si="3"/>
        <v>12</v>
      </c>
      <c r="D27" s="33">
        <f t="shared" si="4"/>
        <v>0</v>
      </c>
      <c r="E27" s="33">
        <f t="shared" si="5"/>
        <v>1000</v>
      </c>
      <c r="F27" s="33">
        <f t="shared" si="6"/>
        <v>68.916464321888725</v>
      </c>
      <c r="G27" s="33">
        <f t="shared" si="7"/>
        <v>931.08353567811128</v>
      </c>
      <c r="H27" s="33">
        <f t="shared" si="8"/>
        <v>46325.920570759867</v>
      </c>
      <c r="I27" s="13"/>
      <c r="J27" s="22"/>
      <c r="K27" s="33">
        <f t="shared" si="0"/>
        <v>958.22653975775063</v>
      </c>
      <c r="L27" s="33">
        <f t="shared" si="9"/>
        <v>45994.873908372036</v>
      </c>
      <c r="N27" s="33">
        <f t="shared" si="1"/>
        <v>1027.1430040796395</v>
      </c>
    </row>
    <row r="28" spans="1:14" x14ac:dyDescent="0.25">
      <c r="A28" s="13"/>
      <c r="B28" s="31">
        <f t="shared" si="2"/>
        <v>44743</v>
      </c>
      <c r="C28" s="32">
        <f t="shared" si="3"/>
        <v>13</v>
      </c>
      <c r="D28" s="33">
        <f t="shared" si="4"/>
        <v>0</v>
      </c>
      <c r="E28" s="33">
        <f t="shared" si="5"/>
        <v>1000</v>
      </c>
      <c r="F28" s="33">
        <f t="shared" si="6"/>
        <v>67.558634165691487</v>
      </c>
      <c r="G28" s="33">
        <f t="shared" si="7"/>
        <v>932.4413658343085</v>
      </c>
      <c r="H28" s="33">
        <f t="shared" si="8"/>
        <v>45393.479204925556</v>
      </c>
      <c r="I28" s="13"/>
      <c r="J28" s="22"/>
      <c r="K28" s="33">
        <f t="shared" si="0"/>
        <v>958.22653975775063</v>
      </c>
      <c r="L28" s="33">
        <f t="shared" si="9"/>
        <v>45036.647368614285</v>
      </c>
      <c r="N28" s="33">
        <f t="shared" si="1"/>
        <v>1025.785173923442</v>
      </c>
    </row>
    <row r="29" spans="1:14" x14ac:dyDescent="0.25">
      <c r="A29" s="13"/>
      <c r="B29" s="31">
        <f t="shared" si="2"/>
        <v>44774</v>
      </c>
      <c r="C29" s="32">
        <f t="shared" si="3"/>
        <v>14</v>
      </c>
      <c r="D29" s="33">
        <f t="shared" si="4"/>
        <v>0</v>
      </c>
      <c r="E29" s="33">
        <f t="shared" si="5"/>
        <v>1000</v>
      </c>
      <c r="F29" s="33">
        <f t="shared" si="6"/>
        <v>66.19882384051644</v>
      </c>
      <c r="G29" s="33">
        <f t="shared" si="7"/>
        <v>933.80117615948359</v>
      </c>
      <c r="H29" s="33">
        <f t="shared" si="8"/>
        <v>44459.678028766073</v>
      </c>
      <c r="I29" s="13"/>
      <c r="J29" s="22"/>
      <c r="K29" s="33">
        <f t="shared" si="0"/>
        <v>958.22653975775063</v>
      </c>
      <c r="L29" s="33">
        <f t="shared" si="9"/>
        <v>44078.420828856535</v>
      </c>
      <c r="N29" s="33">
        <f t="shared" si="1"/>
        <v>1024.425363598267</v>
      </c>
    </row>
    <row r="30" spans="1:14" x14ac:dyDescent="0.25">
      <c r="A30" s="13"/>
      <c r="B30" s="31">
        <f t="shared" si="2"/>
        <v>44805</v>
      </c>
      <c r="C30" s="32">
        <f t="shared" si="3"/>
        <v>15</v>
      </c>
      <c r="D30" s="33">
        <f t="shared" si="4"/>
        <v>0</v>
      </c>
      <c r="E30" s="33">
        <f t="shared" si="5"/>
        <v>1000</v>
      </c>
      <c r="F30" s="33">
        <f t="shared" si="6"/>
        <v>64.837030458617193</v>
      </c>
      <c r="G30" s="33">
        <f t="shared" si="7"/>
        <v>935.16296954138284</v>
      </c>
      <c r="H30" s="33">
        <f t="shared" si="8"/>
        <v>43524.515059224694</v>
      </c>
      <c r="I30" s="13"/>
      <c r="J30" s="22"/>
      <c r="K30" s="33">
        <f t="shared" si="0"/>
        <v>958.22653975775063</v>
      </c>
      <c r="L30" s="33">
        <f t="shared" si="9"/>
        <v>43120.194289098785</v>
      </c>
      <c r="N30" s="33">
        <f t="shared" si="1"/>
        <v>1023.0635702163678</v>
      </c>
    </row>
    <row r="31" spans="1:14" x14ac:dyDescent="0.25">
      <c r="A31" s="13"/>
      <c r="B31" s="31">
        <f t="shared" si="2"/>
        <v>44835</v>
      </c>
      <c r="C31" s="32">
        <f t="shared" si="3"/>
        <v>16</v>
      </c>
      <c r="D31" s="33">
        <f t="shared" si="4"/>
        <v>0</v>
      </c>
      <c r="E31" s="33">
        <f t="shared" si="5"/>
        <v>1000</v>
      </c>
      <c r="F31" s="33">
        <f t="shared" si="6"/>
        <v>63.473251128036019</v>
      </c>
      <c r="G31" s="33">
        <f t="shared" si="7"/>
        <v>936.52674887196395</v>
      </c>
      <c r="H31" s="33">
        <f t="shared" si="8"/>
        <v>42587.988310352732</v>
      </c>
      <c r="I31" s="13"/>
      <c r="J31" s="22"/>
      <c r="K31" s="33">
        <f t="shared" si="0"/>
        <v>958.22653975775063</v>
      </c>
      <c r="L31" s="33">
        <f t="shared" si="9"/>
        <v>42161.967749341035</v>
      </c>
      <c r="N31" s="33">
        <f t="shared" si="1"/>
        <v>1021.6997908857867</v>
      </c>
    </row>
    <row r="32" spans="1:14" x14ac:dyDescent="0.25">
      <c r="A32" s="13"/>
      <c r="B32" s="31">
        <f t="shared" si="2"/>
        <v>44866</v>
      </c>
      <c r="C32" s="32">
        <f t="shared" si="3"/>
        <v>17</v>
      </c>
      <c r="D32" s="33">
        <f t="shared" si="4"/>
        <v>0</v>
      </c>
      <c r="E32" s="33">
        <f t="shared" si="5"/>
        <v>1000</v>
      </c>
      <c r="F32" s="33">
        <f t="shared" si="6"/>
        <v>62.107482952597742</v>
      </c>
      <c r="G32" s="33">
        <f t="shared" si="7"/>
        <v>937.89251704740229</v>
      </c>
      <c r="H32" s="33">
        <f t="shared" si="8"/>
        <v>41650.095793305329</v>
      </c>
      <c r="I32" s="13"/>
      <c r="J32" s="22"/>
      <c r="K32" s="33">
        <f t="shared" si="0"/>
        <v>958.22653975775063</v>
      </c>
      <c r="L32" s="33">
        <f t="shared" si="9"/>
        <v>41203.741209583284</v>
      </c>
      <c r="N32" s="33">
        <f t="shared" si="1"/>
        <v>1020.3340227103483</v>
      </c>
    </row>
    <row r="33" spans="1:14" x14ac:dyDescent="0.25">
      <c r="A33" s="13"/>
      <c r="B33" s="31">
        <f t="shared" si="2"/>
        <v>44896</v>
      </c>
      <c r="C33" s="32">
        <f t="shared" si="3"/>
        <v>18</v>
      </c>
      <c r="D33" s="33">
        <f t="shared" si="4"/>
        <v>0</v>
      </c>
      <c r="E33" s="33">
        <f t="shared" si="5"/>
        <v>1000</v>
      </c>
      <c r="F33" s="33">
        <f t="shared" si="6"/>
        <v>60.739723031903615</v>
      </c>
      <c r="G33" s="33">
        <f t="shared" si="7"/>
        <v>939.26027696809638</v>
      </c>
      <c r="H33" s="33">
        <f t="shared" si="8"/>
        <v>40710.835516337233</v>
      </c>
      <c r="I33" s="13"/>
      <c r="J33" s="22"/>
      <c r="K33" s="33">
        <f t="shared" si="0"/>
        <v>958.22653975775063</v>
      </c>
      <c r="L33" s="33">
        <f t="shared" si="9"/>
        <v>40245.514669825534</v>
      </c>
      <c r="N33" s="33">
        <f t="shared" si="1"/>
        <v>1018.9662627896543</v>
      </c>
    </row>
    <row r="34" spans="1:14" x14ac:dyDescent="0.25">
      <c r="A34" s="13"/>
      <c r="B34" s="31">
        <f t="shared" si="2"/>
        <v>44927</v>
      </c>
      <c r="C34" s="32">
        <f t="shared" si="3"/>
        <v>19</v>
      </c>
      <c r="D34" s="33">
        <f t="shared" si="4"/>
        <v>0</v>
      </c>
      <c r="E34" s="33">
        <f t="shared" si="5"/>
        <v>1000</v>
      </c>
      <c r="F34" s="33">
        <f t="shared" si="6"/>
        <v>59.369968461325136</v>
      </c>
      <c r="G34" s="33">
        <f t="shared" si="7"/>
        <v>940.63003153867487</v>
      </c>
      <c r="H34" s="33">
        <f t="shared" si="8"/>
        <v>39770.205484798556</v>
      </c>
      <c r="I34" s="13"/>
      <c r="J34" s="22"/>
      <c r="K34" s="33">
        <f t="shared" si="0"/>
        <v>958.22653975775063</v>
      </c>
      <c r="L34" s="33">
        <f t="shared" si="9"/>
        <v>39287.288130067784</v>
      </c>
      <c r="N34" s="33">
        <f t="shared" si="1"/>
        <v>1017.5965082190758</v>
      </c>
    </row>
    <row r="35" spans="1:14" x14ac:dyDescent="0.25">
      <c r="A35" s="13"/>
      <c r="B35" s="31">
        <f t="shared" si="2"/>
        <v>44958</v>
      </c>
      <c r="C35" s="32">
        <f t="shared" si="3"/>
        <v>20</v>
      </c>
      <c r="D35" s="33">
        <f t="shared" si="4"/>
        <v>0</v>
      </c>
      <c r="E35" s="33">
        <f t="shared" si="5"/>
        <v>1000</v>
      </c>
      <c r="F35" s="33">
        <f t="shared" si="6"/>
        <v>57.998216331997902</v>
      </c>
      <c r="G35" s="33">
        <f t="shared" si="7"/>
        <v>942.00178366800208</v>
      </c>
      <c r="H35" s="33">
        <f t="shared" si="8"/>
        <v>38828.203701130551</v>
      </c>
      <c r="I35" s="13"/>
      <c r="J35" s="22"/>
      <c r="K35" s="33">
        <f t="shared" si="0"/>
        <v>958.22653975775063</v>
      </c>
      <c r="L35" s="33">
        <f t="shared" si="9"/>
        <v>38329.061590310033</v>
      </c>
      <c r="N35" s="33">
        <f t="shared" si="1"/>
        <v>1016.2247560897486</v>
      </c>
    </row>
    <row r="36" spans="1:14" x14ac:dyDescent="0.25">
      <c r="A36" s="13"/>
      <c r="B36" s="31">
        <f t="shared" si="2"/>
        <v>44986</v>
      </c>
      <c r="C36" s="32">
        <f t="shared" si="3"/>
        <v>21</v>
      </c>
      <c r="D36" s="33">
        <f t="shared" si="4"/>
        <v>0</v>
      </c>
      <c r="E36" s="33">
        <f t="shared" si="5"/>
        <v>1000</v>
      </c>
      <c r="F36" s="33">
        <f t="shared" si="6"/>
        <v>56.624463730815393</v>
      </c>
      <c r="G36" s="33">
        <f t="shared" si="7"/>
        <v>943.37553626918464</v>
      </c>
      <c r="H36" s="33">
        <f t="shared" si="8"/>
        <v>37884.828164861363</v>
      </c>
      <c r="I36" s="13"/>
      <c r="J36" s="22"/>
      <c r="K36" s="33">
        <f t="shared" si="0"/>
        <v>958.22653975775063</v>
      </c>
      <c r="L36" s="33">
        <f t="shared" si="9"/>
        <v>37370.835050552283</v>
      </c>
      <c r="N36" s="33">
        <f t="shared" si="1"/>
        <v>1014.851003488566</v>
      </c>
    </row>
    <row r="37" spans="1:14" x14ac:dyDescent="0.25">
      <c r="A37" s="13"/>
      <c r="B37" s="31">
        <f t="shared" si="2"/>
        <v>45017</v>
      </c>
      <c r="C37" s="32">
        <f t="shared" si="3"/>
        <v>22</v>
      </c>
      <c r="D37" s="33">
        <f t="shared" si="4"/>
        <v>0</v>
      </c>
      <c r="E37" s="33">
        <f t="shared" si="5"/>
        <v>1000</v>
      </c>
      <c r="F37" s="33">
        <f t="shared" si="6"/>
        <v>55.248707740422823</v>
      </c>
      <c r="G37" s="33">
        <f t="shared" si="7"/>
        <v>944.75129225957721</v>
      </c>
      <c r="H37" s="33">
        <f t="shared" si="8"/>
        <v>36940.076872601785</v>
      </c>
      <c r="I37" s="13"/>
      <c r="J37" s="22"/>
      <c r="K37" s="33">
        <f t="shared" si="0"/>
        <v>958.22653975775063</v>
      </c>
      <c r="L37" s="33">
        <f t="shared" si="9"/>
        <v>36412.608510794533</v>
      </c>
      <c r="N37" s="33">
        <f t="shared" si="1"/>
        <v>1013.4752474981734</v>
      </c>
    </row>
    <row r="38" spans="1:14" x14ac:dyDescent="0.25">
      <c r="A38" s="13"/>
      <c r="B38" s="31">
        <f t="shared" si="2"/>
        <v>45047</v>
      </c>
      <c r="C38" s="32">
        <f t="shared" si="3"/>
        <v>23</v>
      </c>
      <c r="D38" s="33">
        <f t="shared" si="4"/>
        <v>0</v>
      </c>
      <c r="E38" s="33">
        <f t="shared" si="5"/>
        <v>1000</v>
      </c>
      <c r="F38" s="33">
        <f t="shared" si="6"/>
        <v>53.870945439210942</v>
      </c>
      <c r="G38" s="33">
        <f t="shared" si="7"/>
        <v>946.12905456078909</v>
      </c>
      <c r="H38" s="33">
        <f t="shared" si="8"/>
        <v>35993.947818040993</v>
      </c>
      <c r="I38" s="13"/>
      <c r="J38" s="22"/>
      <c r="K38" s="33">
        <f t="shared" si="0"/>
        <v>958.22653975775063</v>
      </c>
      <c r="L38" s="33">
        <f t="shared" si="9"/>
        <v>35454.381971036782</v>
      </c>
      <c r="N38" s="33">
        <f t="shared" si="1"/>
        <v>1012.0974851969615</v>
      </c>
    </row>
    <row r="39" spans="1:14" x14ac:dyDescent="0.25">
      <c r="A39" s="13"/>
      <c r="B39" s="31">
        <f t="shared" si="2"/>
        <v>45078</v>
      </c>
      <c r="C39" s="32">
        <f t="shared" si="3"/>
        <v>24</v>
      </c>
      <c r="D39" s="33">
        <f t="shared" si="4"/>
        <v>0</v>
      </c>
      <c r="E39" s="33">
        <f t="shared" si="5"/>
        <v>1000</v>
      </c>
      <c r="F39" s="33">
        <f t="shared" si="6"/>
        <v>52.491173901309786</v>
      </c>
      <c r="G39" s="33">
        <f t="shared" si="7"/>
        <v>947.50882609869018</v>
      </c>
      <c r="H39" s="33">
        <f t="shared" si="8"/>
        <v>35046.438991942305</v>
      </c>
      <c r="I39" s="13"/>
      <c r="J39" s="22"/>
      <c r="K39" s="33">
        <f t="shared" si="0"/>
        <v>958.22653975775063</v>
      </c>
      <c r="L39" s="33">
        <f t="shared" si="9"/>
        <v>34496.155431279032</v>
      </c>
      <c r="N39" s="33">
        <f t="shared" si="1"/>
        <v>1010.7177136590605</v>
      </c>
    </row>
    <row r="40" spans="1:14" x14ac:dyDescent="0.25">
      <c r="A40" s="13"/>
      <c r="B40" s="31">
        <f t="shared" si="2"/>
        <v>45108</v>
      </c>
      <c r="C40" s="32">
        <f t="shared" si="3"/>
        <v>25</v>
      </c>
      <c r="D40" s="33">
        <f t="shared" si="4"/>
        <v>0</v>
      </c>
      <c r="E40" s="33">
        <f t="shared" si="5"/>
        <v>1000</v>
      </c>
      <c r="F40" s="33">
        <f t="shared" si="6"/>
        <v>51.109390196582531</v>
      </c>
      <c r="G40" s="33">
        <f t="shared" si="7"/>
        <v>948.89060980341742</v>
      </c>
      <c r="H40" s="33">
        <f t="shared" si="8"/>
        <v>34097.548382138884</v>
      </c>
      <c r="I40" s="13"/>
      <c r="J40" s="22"/>
      <c r="K40" s="33">
        <f t="shared" si="0"/>
        <v>958.22653975775063</v>
      </c>
      <c r="L40" s="33">
        <f t="shared" si="9"/>
        <v>33537.928891521282</v>
      </c>
      <c r="N40" s="33">
        <f t="shared" si="1"/>
        <v>1009.3359299543332</v>
      </c>
    </row>
    <row r="41" spans="1:14" x14ac:dyDescent="0.25">
      <c r="A41" s="13"/>
      <c r="B41" s="31">
        <f t="shared" si="2"/>
        <v>45139</v>
      </c>
      <c r="C41" s="32">
        <f t="shared" si="3"/>
        <v>26</v>
      </c>
      <c r="D41" s="33">
        <f t="shared" si="4"/>
        <v>0</v>
      </c>
      <c r="E41" s="33">
        <f t="shared" si="5"/>
        <v>1000</v>
      </c>
      <c r="F41" s="33">
        <f t="shared" si="6"/>
        <v>49.725591390619208</v>
      </c>
      <c r="G41" s="33">
        <f t="shared" si="7"/>
        <v>950.27440860938077</v>
      </c>
      <c r="H41" s="33">
        <f t="shared" si="8"/>
        <v>33147.273973529504</v>
      </c>
      <c r="I41" s="13"/>
      <c r="J41" s="22"/>
      <c r="K41" s="33">
        <f t="shared" si="0"/>
        <v>958.22653975775063</v>
      </c>
      <c r="L41" s="33">
        <f t="shared" si="9"/>
        <v>32579.702351763532</v>
      </c>
      <c r="N41" s="33">
        <f t="shared" si="1"/>
        <v>1007.9521311483699</v>
      </c>
    </row>
    <row r="42" spans="1:14" x14ac:dyDescent="0.25">
      <c r="A42" s="13"/>
      <c r="B42" s="31">
        <f t="shared" si="2"/>
        <v>45170</v>
      </c>
      <c r="C42" s="32">
        <f t="shared" si="3"/>
        <v>27</v>
      </c>
      <c r="D42" s="33">
        <f t="shared" si="4"/>
        <v>0</v>
      </c>
      <c r="E42" s="33">
        <f t="shared" si="5"/>
        <v>1000</v>
      </c>
      <c r="F42" s="33">
        <f t="shared" si="6"/>
        <v>48.339774544730524</v>
      </c>
      <c r="G42" s="33">
        <f t="shared" si="7"/>
        <v>951.66022545526948</v>
      </c>
      <c r="H42" s="33">
        <f t="shared" si="8"/>
        <v>32195.613748074233</v>
      </c>
      <c r="I42" s="13"/>
      <c r="J42" s="22"/>
      <c r="K42" s="33">
        <f t="shared" si="0"/>
        <v>958.22653975775063</v>
      </c>
      <c r="L42" s="33">
        <f t="shared" si="9"/>
        <v>31621.475812005781</v>
      </c>
      <c r="N42" s="33">
        <f t="shared" si="1"/>
        <v>1006.5663143024811</v>
      </c>
    </row>
    <row r="43" spans="1:14" x14ac:dyDescent="0.25">
      <c r="A43" s="13"/>
      <c r="B43" s="31">
        <f t="shared" si="2"/>
        <v>45200</v>
      </c>
      <c r="C43" s="32">
        <f t="shared" si="3"/>
        <v>28</v>
      </c>
      <c r="D43" s="33">
        <f t="shared" si="4"/>
        <v>0</v>
      </c>
      <c r="E43" s="33">
        <f t="shared" si="5"/>
        <v>1000</v>
      </c>
      <c r="F43" s="33">
        <f t="shared" si="6"/>
        <v>46.951936715941592</v>
      </c>
      <c r="G43" s="33">
        <f t="shared" si="7"/>
        <v>953.04806328405846</v>
      </c>
      <c r="H43" s="33">
        <f t="shared" si="8"/>
        <v>31242.565684790174</v>
      </c>
      <c r="I43" s="13"/>
      <c r="J43" s="22"/>
      <c r="K43" s="33">
        <f t="shared" si="0"/>
        <v>958.22653975775063</v>
      </c>
      <c r="L43" s="33">
        <f t="shared" si="9"/>
        <v>30663.249272248031</v>
      </c>
      <c r="N43" s="33">
        <f t="shared" si="1"/>
        <v>1005.1784764736922</v>
      </c>
    </row>
    <row r="44" spans="1:14" x14ac:dyDescent="0.25">
      <c r="A44" s="13"/>
      <c r="B44" s="31">
        <f t="shared" si="2"/>
        <v>45231</v>
      </c>
      <c r="C44" s="32">
        <f t="shared" si="3"/>
        <v>29</v>
      </c>
      <c r="D44" s="33">
        <f t="shared" si="4"/>
        <v>0</v>
      </c>
      <c r="E44" s="33">
        <f t="shared" si="5"/>
        <v>1000</v>
      </c>
      <c r="F44" s="33">
        <f t="shared" si="6"/>
        <v>45.562074956985676</v>
      </c>
      <c r="G44" s="33">
        <f t="shared" si="7"/>
        <v>954.43792504301427</v>
      </c>
      <c r="H44" s="33">
        <f t="shared" si="8"/>
        <v>30288.12775974716</v>
      </c>
      <c r="I44" s="13"/>
      <c r="J44" s="22"/>
      <c r="K44" s="33">
        <f t="shared" si="0"/>
        <v>958.22653975775063</v>
      </c>
      <c r="L44" s="33">
        <f t="shared" si="9"/>
        <v>29705.022732490281</v>
      </c>
      <c r="N44" s="33">
        <f t="shared" si="1"/>
        <v>1003.7886147147364</v>
      </c>
    </row>
    <row r="45" spans="1:14" x14ac:dyDescent="0.25">
      <c r="A45" s="13"/>
      <c r="B45" s="31">
        <f t="shared" si="2"/>
        <v>45261</v>
      </c>
      <c r="C45" s="32">
        <f t="shared" si="3"/>
        <v>30</v>
      </c>
      <c r="D45" s="33">
        <f t="shared" si="4"/>
        <v>0</v>
      </c>
      <c r="E45" s="33">
        <f t="shared" si="5"/>
        <v>1000</v>
      </c>
      <c r="F45" s="33">
        <f t="shared" si="6"/>
        <v>44.170186316297951</v>
      </c>
      <c r="G45" s="33">
        <f t="shared" si="7"/>
        <v>955.82981368370201</v>
      </c>
      <c r="H45" s="33">
        <f t="shared" si="8"/>
        <v>29332.29794606346</v>
      </c>
      <c r="I45" s="13"/>
      <c r="J45" s="22"/>
      <c r="K45" s="33">
        <f t="shared" si="0"/>
        <v>958.22653975775063</v>
      </c>
      <c r="L45" s="33">
        <f t="shared" si="9"/>
        <v>28746.79619273253</v>
      </c>
      <c r="N45" s="33">
        <f t="shared" si="1"/>
        <v>1002.3967260740486</v>
      </c>
    </row>
    <row r="46" spans="1:14" x14ac:dyDescent="0.25">
      <c r="A46" s="13"/>
      <c r="B46" s="31">
        <f t="shared" si="2"/>
        <v>45292</v>
      </c>
      <c r="C46" s="32">
        <f t="shared" si="3"/>
        <v>31</v>
      </c>
      <c r="D46" s="33">
        <f t="shared" si="4"/>
        <v>0</v>
      </c>
      <c r="E46" s="33">
        <f t="shared" si="5"/>
        <v>1000</v>
      </c>
      <c r="F46" s="33">
        <f t="shared" si="6"/>
        <v>42.776267838009211</v>
      </c>
      <c r="G46" s="33">
        <f t="shared" si="7"/>
        <v>957.22373216199082</v>
      </c>
      <c r="H46" s="33">
        <f t="shared" si="8"/>
        <v>28375.074213901469</v>
      </c>
      <c r="I46" s="13"/>
      <c r="J46" s="22"/>
      <c r="K46" s="33">
        <f t="shared" si="0"/>
        <v>958.22653975775063</v>
      </c>
      <c r="L46" s="33">
        <f t="shared" si="9"/>
        <v>27788.56965297478</v>
      </c>
      <c r="N46" s="33">
        <f t="shared" si="1"/>
        <v>1001.0028075957598</v>
      </c>
    </row>
    <row r="47" spans="1:14" x14ac:dyDescent="0.25">
      <c r="A47" s="13"/>
      <c r="B47" s="31">
        <f t="shared" si="2"/>
        <v>45323</v>
      </c>
      <c r="C47" s="32">
        <f t="shared" si="3"/>
        <v>32</v>
      </c>
      <c r="D47" s="33">
        <f t="shared" si="4"/>
        <v>0</v>
      </c>
      <c r="E47" s="33">
        <f t="shared" si="5"/>
        <v>1000</v>
      </c>
      <c r="F47" s="33">
        <f t="shared" si="6"/>
        <v>41.380316561939644</v>
      </c>
      <c r="G47" s="33">
        <f t="shared" si="7"/>
        <v>958.61968343806041</v>
      </c>
      <c r="H47" s="33">
        <f t="shared" si="8"/>
        <v>27416.454530463408</v>
      </c>
      <c r="I47" s="13"/>
      <c r="J47" s="22"/>
      <c r="K47" s="33">
        <f t="shared" si="0"/>
        <v>958.22653975775063</v>
      </c>
      <c r="L47" s="33">
        <f t="shared" si="9"/>
        <v>26830.34311321703</v>
      </c>
      <c r="N47" s="33">
        <f t="shared" si="1"/>
        <v>999.60685631969022</v>
      </c>
    </row>
    <row r="48" spans="1:14" x14ac:dyDescent="0.25">
      <c r="A48" s="13"/>
      <c r="B48" s="31">
        <f t="shared" si="2"/>
        <v>45352</v>
      </c>
      <c r="C48" s="32">
        <f t="shared" si="3"/>
        <v>33</v>
      </c>
      <c r="D48" s="33">
        <f t="shared" si="4"/>
        <v>0</v>
      </c>
      <c r="E48" s="33">
        <f t="shared" si="5"/>
        <v>1000</v>
      </c>
      <c r="F48" s="33">
        <f t="shared" si="6"/>
        <v>39.982329523592476</v>
      </c>
      <c r="G48" s="33">
        <f t="shared" si="7"/>
        <v>960.01767047640749</v>
      </c>
      <c r="H48" s="33">
        <f t="shared" si="8"/>
        <v>26456.436859986999</v>
      </c>
      <c r="I48" s="13"/>
      <c r="J48" s="22"/>
      <c r="K48" s="33">
        <f t="shared" si="0"/>
        <v>958.22653975775063</v>
      </c>
      <c r="L48" s="33">
        <f t="shared" si="9"/>
        <v>25872.11657345928</v>
      </c>
      <c r="N48" s="33">
        <f t="shared" si="1"/>
        <v>998.20886928134314</v>
      </c>
    </row>
    <row r="49" spans="1:14" x14ac:dyDescent="0.25">
      <c r="A49" s="13"/>
      <c r="B49" s="31">
        <f t="shared" si="2"/>
        <v>45383</v>
      </c>
      <c r="C49" s="32">
        <f t="shared" si="3"/>
        <v>34</v>
      </c>
      <c r="D49" s="33">
        <f t="shared" si="4"/>
        <v>0</v>
      </c>
      <c r="E49" s="33">
        <f t="shared" si="5"/>
        <v>1000</v>
      </c>
      <c r="F49" s="33">
        <f t="shared" si="6"/>
        <v>38.582303754147709</v>
      </c>
      <c r="G49" s="33">
        <f t="shared" si="7"/>
        <v>961.41769624585231</v>
      </c>
      <c r="H49" s="33">
        <f t="shared" si="8"/>
        <v>25495.019163741148</v>
      </c>
      <c r="I49" s="13"/>
      <c r="J49" s="22"/>
      <c r="K49" s="33">
        <f t="shared" si="0"/>
        <v>958.22653975775063</v>
      </c>
      <c r="L49" s="33">
        <f t="shared" si="9"/>
        <v>24913.890033701529</v>
      </c>
      <c r="N49" s="33">
        <f t="shared" si="1"/>
        <v>996.80884351189832</v>
      </c>
    </row>
    <row r="50" spans="1:14" x14ac:dyDescent="0.25">
      <c r="A50" s="13"/>
      <c r="B50" s="31">
        <f t="shared" si="2"/>
        <v>45413</v>
      </c>
      <c r="C50" s="32">
        <f t="shared" si="3"/>
        <v>35</v>
      </c>
      <c r="D50" s="33">
        <f t="shared" si="4"/>
        <v>0</v>
      </c>
      <c r="E50" s="33">
        <f t="shared" si="5"/>
        <v>1000</v>
      </c>
      <c r="F50" s="33">
        <f t="shared" si="6"/>
        <v>37.180236280455844</v>
      </c>
      <c r="G50" s="33">
        <f t="shared" si="7"/>
        <v>962.8197637195442</v>
      </c>
      <c r="H50" s="33">
        <f t="shared" si="8"/>
        <v>24532.199400021604</v>
      </c>
      <c r="I50" s="13"/>
      <c r="J50" s="22"/>
      <c r="K50" s="33">
        <f t="shared" si="0"/>
        <v>958.22653975775063</v>
      </c>
      <c r="L50" s="33">
        <f t="shared" si="9"/>
        <v>23955.663493943779</v>
      </c>
      <c r="N50" s="33">
        <f t="shared" si="1"/>
        <v>995.40677603820643</v>
      </c>
    </row>
    <row r="51" spans="1:14" x14ac:dyDescent="0.25">
      <c r="A51" s="13"/>
      <c r="B51" s="31">
        <f t="shared" si="2"/>
        <v>45444</v>
      </c>
      <c r="C51" s="32">
        <f t="shared" si="3"/>
        <v>36</v>
      </c>
      <c r="D51" s="33">
        <f t="shared" si="4"/>
        <v>0</v>
      </c>
      <c r="E51" s="33">
        <f t="shared" si="5"/>
        <v>1000</v>
      </c>
      <c r="F51" s="33">
        <f t="shared" si="6"/>
        <v>35.776124125031508</v>
      </c>
      <c r="G51" s="33">
        <f t="shared" si="7"/>
        <v>964.22387587496848</v>
      </c>
      <c r="H51" s="33">
        <f t="shared" si="8"/>
        <v>23567.975524146634</v>
      </c>
      <c r="I51" s="13"/>
      <c r="J51" s="22"/>
      <c r="K51" s="33">
        <f t="shared" si="0"/>
        <v>958.22653975775063</v>
      </c>
      <c r="L51" s="33">
        <f t="shared" si="9"/>
        <v>22997.436954186029</v>
      </c>
      <c r="N51" s="33">
        <f t="shared" si="1"/>
        <v>994.00266388278214</v>
      </c>
    </row>
    <row r="52" spans="1:14" x14ac:dyDescent="0.25">
      <c r="A52" s="13"/>
      <c r="B52" s="31">
        <f t="shared" si="2"/>
        <v>45474</v>
      </c>
      <c r="C52" s="32">
        <f t="shared" si="3"/>
        <v>37</v>
      </c>
      <c r="D52" s="33">
        <f t="shared" si="4"/>
        <v>0</v>
      </c>
      <c r="E52" s="33">
        <f t="shared" si="5"/>
        <v>1000</v>
      </c>
      <c r="F52" s="33">
        <f t="shared" si="6"/>
        <v>34.369964306047173</v>
      </c>
      <c r="G52" s="33">
        <f t="shared" si="7"/>
        <v>965.63003569395278</v>
      </c>
      <c r="H52" s="33">
        <f t="shared" si="8"/>
        <v>22602.34548845268</v>
      </c>
      <c r="I52" s="13"/>
      <c r="J52" s="22"/>
      <c r="K52" s="33">
        <f t="shared" si="0"/>
        <v>958.22653975775063</v>
      </c>
      <c r="L52" s="33">
        <f t="shared" si="9"/>
        <v>22039.210414428278</v>
      </c>
      <c r="N52" s="33">
        <f t="shared" si="1"/>
        <v>992.59650406379785</v>
      </c>
    </row>
    <row r="53" spans="1:14" x14ac:dyDescent="0.25">
      <c r="A53" s="13"/>
      <c r="B53" s="31">
        <f t="shared" si="2"/>
        <v>45505</v>
      </c>
      <c r="C53" s="32">
        <f t="shared" si="3"/>
        <v>38</v>
      </c>
      <c r="D53" s="33">
        <f t="shared" si="4"/>
        <v>0</v>
      </c>
      <c r="E53" s="33">
        <f t="shared" si="5"/>
        <v>1000</v>
      </c>
      <c r="F53" s="33">
        <f t="shared" si="6"/>
        <v>32.961753837326832</v>
      </c>
      <c r="G53" s="33">
        <f t="shared" si="7"/>
        <v>967.0382461626732</v>
      </c>
      <c r="H53" s="33">
        <f t="shared" si="8"/>
        <v>21635.307242290008</v>
      </c>
      <c r="I53" s="13"/>
      <c r="J53" s="22"/>
      <c r="K53" s="33">
        <f t="shared" si="0"/>
        <v>958.22653975775063</v>
      </c>
      <c r="L53" s="33">
        <f t="shared" si="9"/>
        <v>21080.983874670528</v>
      </c>
      <c r="N53" s="33">
        <f t="shared" si="1"/>
        <v>991.18829359507743</v>
      </c>
    </row>
    <row r="54" spans="1:14" x14ac:dyDescent="0.25">
      <c r="A54" s="13"/>
      <c r="B54" s="31">
        <f t="shared" si="2"/>
        <v>45536</v>
      </c>
      <c r="C54" s="32">
        <f t="shared" si="3"/>
        <v>39</v>
      </c>
      <c r="D54" s="33">
        <f t="shared" si="4"/>
        <v>0</v>
      </c>
      <c r="E54" s="33">
        <f t="shared" si="5"/>
        <v>1000</v>
      </c>
      <c r="F54" s="33">
        <f t="shared" si="6"/>
        <v>31.5514897283396</v>
      </c>
      <c r="G54" s="33">
        <f t="shared" si="7"/>
        <v>968.44851027166044</v>
      </c>
      <c r="H54" s="33">
        <f t="shared" si="8"/>
        <v>20666.858732018347</v>
      </c>
      <c r="I54" s="13"/>
      <c r="J54" s="22"/>
      <c r="K54" s="33">
        <f t="shared" si="0"/>
        <v>958.22653975775063</v>
      </c>
      <c r="L54" s="33">
        <f t="shared" si="9"/>
        <v>20122.757334912778</v>
      </c>
      <c r="N54" s="33">
        <f t="shared" si="1"/>
        <v>989.77802948609019</v>
      </c>
    </row>
    <row r="55" spans="1:14" x14ac:dyDescent="0.25">
      <c r="A55" s="13"/>
      <c r="B55" s="31">
        <f t="shared" si="2"/>
        <v>45566</v>
      </c>
      <c r="C55" s="32">
        <f t="shared" si="3"/>
        <v>40</v>
      </c>
      <c r="D55" s="33">
        <f t="shared" si="4"/>
        <v>0</v>
      </c>
      <c r="E55" s="33">
        <f t="shared" si="5"/>
        <v>1000</v>
      </c>
      <c r="F55" s="33">
        <f t="shared" si="6"/>
        <v>30.139168984193429</v>
      </c>
      <c r="G55" s="33">
        <f t="shared" si="7"/>
        <v>969.86083101580653</v>
      </c>
      <c r="H55" s="33">
        <f t="shared" si="8"/>
        <v>19696.997901002542</v>
      </c>
      <c r="I55" s="13"/>
      <c r="J55" s="22"/>
      <c r="K55" s="33">
        <f t="shared" si="0"/>
        <v>958.22653975775063</v>
      </c>
      <c r="L55" s="33">
        <f t="shared" si="9"/>
        <v>19164.530795155028</v>
      </c>
      <c r="N55" s="33">
        <f t="shared" si="1"/>
        <v>988.3657087419441</v>
      </c>
    </row>
    <row r="56" spans="1:14" x14ac:dyDescent="0.25">
      <c r="A56" s="13"/>
      <c r="B56" s="31">
        <f t="shared" si="2"/>
        <v>45597</v>
      </c>
      <c r="C56" s="32">
        <f t="shared" si="3"/>
        <v>41</v>
      </c>
      <c r="D56" s="33">
        <f t="shared" si="4"/>
        <v>0</v>
      </c>
      <c r="E56" s="33">
        <f t="shared" si="5"/>
        <v>1000</v>
      </c>
      <c r="F56" s="33">
        <f t="shared" si="6"/>
        <v>28.724788605628707</v>
      </c>
      <c r="G56" s="33">
        <f t="shared" si="7"/>
        <v>971.27521139437124</v>
      </c>
      <c r="H56" s="33">
        <f t="shared" si="8"/>
        <v>18725.72268960817</v>
      </c>
      <c r="I56" s="13"/>
      <c r="J56" s="22"/>
      <c r="K56" s="33">
        <f t="shared" si="0"/>
        <v>958.22653975775063</v>
      </c>
      <c r="L56" s="33">
        <f t="shared" si="9"/>
        <v>18206.304255397277</v>
      </c>
      <c r="N56" s="33">
        <f t="shared" si="1"/>
        <v>986.95132836337939</v>
      </c>
    </row>
    <row r="57" spans="1:14" x14ac:dyDescent="0.25">
      <c r="A57" s="13"/>
      <c r="B57" s="31">
        <f t="shared" si="2"/>
        <v>45627</v>
      </c>
      <c r="C57" s="32">
        <f t="shared" si="3"/>
        <v>42</v>
      </c>
      <c r="D57" s="33">
        <f t="shared" si="4"/>
        <v>0</v>
      </c>
      <c r="E57" s="33">
        <f t="shared" si="5"/>
        <v>1000</v>
      </c>
      <c r="F57" s="33">
        <f t="shared" si="6"/>
        <v>27.308345589011918</v>
      </c>
      <c r="G57" s="33">
        <f t="shared" si="7"/>
        <v>972.69165441098812</v>
      </c>
      <c r="H57" s="33">
        <f t="shared" si="8"/>
        <v>17753.031035197182</v>
      </c>
      <c r="I57" s="13"/>
      <c r="J57" s="22"/>
      <c r="K57" s="33">
        <f t="shared" si="0"/>
        <v>958.22653975775063</v>
      </c>
      <c r="L57" s="33">
        <f t="shared" si="9"/>
        <v>17248.077715639527</v>
      </c>
      <c r="N57" s="33">
        <f t="shared" si="1"/>
        <v>985.53488534676251</v>
      </c>
    </row>
    <row r="58" spans="1:14" x14ac:dyDescent="0.25">
      <c r="A58" s="13"/>
      <c r="B58" s="31">
        <f t="shared" si="2"/>
        <v>45658</v>
      </c>
      <c r="C58" s="32">
        <f t="shared" si="3"/>
        <v>43</v>
      </c>
      <c r="D58" s="33">
        <f t="shared" si="4"/>
        <v>0</v>
      </c>
      <c r="E58" s="33">
        <f t="shared" si="5"/>
        <v>1000</v>
      </c>
      <c r="F58" s="33">
        <f t="shared" si="6"/>
        <v>25.889836926329227</v>
      </c>
      <c r="G58" s="33">
        <f t="shared" si="7"/>
        <v>974.11016307367072</v>
      </c>
      <c r="H58" s="33">
        <f t="shared" si="8"/>
        <v>16778.920872123512</v>
      </c>
      <c r="I58" s="13"/>
      <c r="J58" s="22"/>
      <c r="K58" s="33">
        <f t="shared" si="0"/>
        <v>958.22653975775063</v>
      </c>
      <c r="L58" s="33">
        <f t="shared" si="9"/>
        <v>16289.851175881777</v>
      </c>
      <c r="N58" s="33">
        <f t="shared" si="1"/>
        <v>984.11637668407991</v>
      </c>
    </row>
    <row r="59" spans="1:14" x14ac:dyDescent="0.25">
      <c r="A59" s="13"/>
      <c r="B59" s="31">
        <f t="shared" si="2"/>
        <v>45689</v>
      </c>
      <c r="C59" s="32">
        <f t="shared" si="3"/>
        <v>44</v>
      </c>
      <c r="D59" s="33">
        <f t="shared" si="4"/>
        <v>0</v>
      </c>
      <c r="E59" s="33">
        <f t="shared" si="5"/>
        <v>1000</v>
      </c>
      <c r="F59" s="33">
        <f t="shared" si="6"/>
        <v>24.469259605180124</v>
      </c>
      <c r="G59" s="33">
        <f t="shared" si="7"/>
        <v>975.53074039481987</v>
      </c>
      <c r="H59" s="33">
        <f t="shared" si="8"/>
        <v>15803.390131728693</v>
      </c>
      <c r="I59" s="13"/>
      <c r="J59" s="22"/>
      <c r="K59" s="33">
        <f t="shared" si="0"/>
        <v>958.22653975775063</v>
      </c>
      <c r="L59" s="33">
        <f t="shared" si="9"/>
        <v>15331.624636124026</v>
      </c>
      <c r="N59" s="33">
        <f t="shared" si="1"/>
        <v>982.69579936293076</v>
      </c>
    </row>
    <row r="60" spans="1:14" x14ac:dyDescent="0.25">
      <c r="A60" s="13"/>
      <c r="B60" s="31">
        <f t="shared" si="2"/>
        <v>45717</v>
      </c>
      <c r="C60" s="32">
        <f t="shared" si="3"/>
        <v>45</v>
      </c>
      <c r="D60" s="33">
        <f t="shared" si="4"/>
        <v>0</v>
      </c>
      <c r="E60" s="33">
        <f t="shared" si="5"/>
        <v>1000</v>
      </c>
      <c r="F60" s="33">
        <f t="shared" si="6"/>
        <v>23.046610608771015</v>
      </c>
      <c r="G60" s="33">
        <f t="shared" si="7"/>
        <v>976.95338939122894</v>
      </c>
      <c r="H60" s="33">
        <f t="shared" si="8"/>
        <v>14826.436742337464</v>
      </c>
      <c r="I60" s="13"/>
      <c r="J60" s="22"/>
      <c r="K60" s="33">
        <f t="shared" si="0"/>
        <v>958.22653975775063</v>
      </c>
      <c r="L60" s="33">
        <f t="shared" si="9"/>
        <v>14373.398096366276</v>
      </c>
      <c r="N60" s="33">
        <f t="shared" si="1"/>
        <v>981.27315036652169</v>
      </c>
    </row>
    <row r="61" spans="1:14" x14ac:dyDescent="0.25">
      <c r="A61" s="13"/>
      <c r="B61" s="31">
        <f t="shared" si="2"/>
        <v>45748</v>
      </c>
      <c r="C61" s="32">
        <f t="shared" si="3"/>
        <v>46</v>
      </c>
      <c r="D61" s="33">
        <f t="shared" si="4"/>
        <v>0</v>
      </c>
      <c r="E61" s="33">
        <f t="shared" si="5"/>
        <v>1000</v>
      </c>
      <c r="F61" s="33">
        <f t="shared" si="6"/>
        <v>21.621886915908803</v>
      </c>
      <c r="G61" s="33">
        <f t="shared" si="7"/>
        <v>978.37811308409118</v>
      </c>
      <c r="H61" s="33">
        <f t="shared" si="8"/>
        <v>13848.058629253374</v>
      </c>
      <c r="I61" s="13"/>
      <c r="J61" s="22"/>
      <c r="K61" s="33">
        <f t="shared" si="0"/>
        <v>958.22653975775063</v>
      </c>
      <c r="L61" s="33">
        <f t="shared" si="9"/>
        <v>13415.171556608526</v>
      </c>
      <c r="N61" s="33">
        <f t="shared" si="1"/>
        <v>979.84842667365945</v>
      </c>
    </row>
    <row r="62" spans="1:14" x14ac:dyDescent="0.25">
      <c r="A62" s="13"/>
      <c r="B62" s="31">
        <f t="shared" si="2"/>
        <v>45778</v>
      </c>
      <c r="C62" s="32">
        <f t="shared" si="3"/>
        <v>47</v>
      </c>
      <c r="D62" s="33">
        <f t="shared" si="4"/>
        <v>0</v>
      </c>
      <c r="E62" s="33">
        <f t="shared" si="5"/>
        <v>1000</v>
      </c>
      <c r="F62" s="33">
        <f t="shared" si="6"/>
        <v>20.195085500994505</v>
      </c>
      <c r="G62" s="33">
        <f t="shared" si="7"/>
        <v>979.80491449900546</v>
      </c>
      <c r="H62" s="33">
        <f t="shared" si="8"/>
        <v>12868.253714754368</v>
      </c>
      <c r="I62" s="13"/>
      <c r="J62" s="22"/>
      <c r="K62" s="33">
        <f t="shared" si="0"/>
        <v>958.22653975775063</v>
      </c>
      <c r="L62" s="33">
        <f t="shared" si="9"/>
        <v>12456.945016850776</v>
      </c>
      <c r="N62" s="33">
        <f t="shared" si="1"/>
        <v>978.42162525874517</v>
      </c>
    </row>
    <row r="63" spans="1:14" x14ac:dyDescent="0.25">
      <c r="A63" s="13"/>
      <c r="B63" s="31">
        <f t="shared" si="2"/>
        <v>45809</v>
      </c>
      <c r="C63" s="32">
        <f t="shared" si="3"/>
        <v>48</v>
      </c>
      <c r="D63" s="33">
        <f t="shared" si="4"/>
        <v>0</v>
      </c>
      <c r="E63" s="33">
        <f t="shared" si="5"/>
        <v>1000</v>
      </c>
      <c r="F63" s="33">
        <f t="shared" si="6"/>
        <v>18.76620333401679</v>
      </c>
      <c r="G63" s="33">
        <f t="shared" si="7"/>
        <v>981.23379666598316</v>
      </c>
      <c r="H63" s="33">
        <f t="shared" si="8"/>
        <v>11887.019918088385</v>
      </c>
      <c r="I63" s="13"/>
      <c r="J63" s="22"/>
      <c r="K63" s="33">
        <f t="shared" si="0"/>
        <v>958.22653975775063</v>
      </c>
      <c r="L63" s="33">
        <f t="shared" si="9"/>
        <v>11498.718477093025</v>
      </c>
      <c r="N63" s="33">
        <f t="shared" si="1"/>
        <v>976.99274309176747</v>
      </c>
    </row>
    <row r="64" spans="1:14" x14ac:dyDescent="0.25">
      <c r="A64" s="13"/>
      <c r="B64" s="31">
        <f t="shared" si="2"/>
        <v>45839</v>
      </c>
      <c r="C64" s="32">
        <f t="shared" si="3"/>
        <v>49</v>
      </c>
      <c r="D64" s="33">
        <f t="shared" si="4"/>
        <v>0</v>
      </c>
      <c r="E64" s="33">
        <f t="shared" si="5"/>
        <v>1000</v>
      </c>
      <c r="F64" s="33">
        <f t="shared" si="6"/>
        <v>17.335237380545561</v>
      </c>
      <c r="G64" s="33">
        <f t="shared" si="7"/>
        <v>982.66476261945445</v>
      </c>
      <c r="H64" s="33">
        <f t="shared" si="8"/>
        <v>10904.355155468929</v>
      </c>
      <c r="I64" s="13"/>
      <c r="J64" s="22"/>
      <c r="K64" s="33">
        <f t="shared" si="0"/>
        <v>958.22653975775063</v>
      </c>
      <c r="L64" s="33">
        <f t="shared" si="9"/>
        <v>10540.491937335275</v>
      </c>
      <c r="N64" s="33">
        <f t="shared" si="1"/>
        <v>975.56177713829618</v>
      </c>
    </row>
    <row r="65" spans="1:14" x14ac:dyDescent="0.25">
      <c r="A65" s="13"/>
      <c r="B65" s="31">
        <f t="shared" si="2"/>
        <v>45870</v>
      </c>
      <c r="C65" s="32">
        <f t="shared" si="3"/>
        <v>50</v>
      </c>
      <c r="D65" s="33">
        <f t="shared" si="4"/>
        <v>0</v>
      </c>
      <c r="E65" s="33">
        <f t="shared" si="5"/>
        <v>1000</v>
      </c>
      <c r="F65" s="33">
        <f t="shared" si="6"/>
        <v>15.902184601725523</v>
      </c>
      <c r="G65" s="33">
        <f t="shared" si="7"/>
        <v>984.09781539827452</v>
      </c>
      <c r="H65" s="33">
        <f t="shared" si="8"/>
        <v>9920.2573400706551</v>
      </c>
      <c r="I65" s="13"/>
      <c r="J65" s="22"/>
      <c r="K65" s="33">
        <f t="shared" si="0"/>
        <v>958.22653975775063</v>
      </c>
      <c r="L65" s="33">
        <f t="shared" si="9"/>
        <v>9582.2653975775247</v>
      </c>
      <c r="N65" s="33">
        <f t="shared" si="1"/>
        <v>974.12872435947611</v>
      </c>
    </row>
    <row r="66" spans="1:14" x14ac:dyDescent="0.25">
      <c r="A66" s="13"/>
      <c r="B66" s="31">
        <f t="shared" si="2"/>
        <v>45901</v>
      </c>
      <c r="C66" s="32">
        <f t="shared" si="3"/>
        <v>51</v>
      </c>
      <c r="D66" s="33">
        <f t="shared" si="4"/>
        <v>0</v>
      </c>
      <c r="E66" s="33">
        <f t="shared" si="5"/>
        <v>1000</v>
      </c>
      <c r="F66" s="33">
        <f t="shared" si="6"/>
        <v>14.467041954269705</v>
      </c>
      <c r="G66" s="33">
        <f t="shared" si="7"/>
        <v>985.53295804573031</v>
      </c>
      <c r="H66" s="33">
        <f t="shared" si="8"/>
        <v>8934.7243820249241</v>
      </c>
      <c r="I66" s="13"/>
      <c r="J66" s="22"/>
      <c r="K66" s="33">
        <f t="shared" si="0"/>
        <v>958.22653975775063</v>
      </c>
      <c r="L66" s="33">
        <f t="shared" si="9"/>
        <v>8624.0388578197744</v>
      </c>
      <c r="N66" s="33">
        <f t="shared" si="1"/>
        <v>972.69358171202032</v>
      </c>
    </row>
    <row r="67" spans="1:14" x14ac:dyDescent="0.25">
      <c r="A67" s="13"/>
      <c r="B67" s="31">
        <f t="shared" si="2"/>
        <v>45931</v>
      </c>
      <c r="C67" s="32">
        <f t="shared" si="3"/>
        <v>52</v>
      </c>
      <c r="D67" s="33">
        <f t="shared" si="4"/>
        <v>0</v>
      </c>
      <c r="E67" s="33">
        <f t="shared" si="5"/>
        <v>1000</v>
      </c>
      <c r="F67" s="33">
        <f t="shared" si="6"/>
        <v>13.029806390453016</v>
      </c>
      <c r="G67" s="33">
        <f t="shared" si="7"/>
        <v>986.97019360954698</v>
      </c>
      <c r="H67" s="33">
        <f t="shared" si="8"/>
        <v>7947.754188415377</v>
      </c>
      <c r="I67" s="13"/>
      <c r="J67" s="22"/>
      <c r="K67" s="33">
        <f t="shared" si="0"/>
        <v>958.22653975775063</v>
      </c>
      <c r="L67" s="33">
        <f t="shared" si="9"/>
        <v>7665.8123180620241</v>
      </c>
      <c r="N67" s="33">
        <f t="shared" si="1"/>
        <v>971.25634614820365</v>
      </c>
    </row>
    <row r="68" spans="1:14" x14ac:dyDescent="0.25">
      <c r="A68" s="13"/>
      <c r="B68" s="31">
        <f t="shared" si="2"/>
        <v>45962</v>
      </c>
      <c r="C68" s="32">
        <f t="shared" si="3"/>
        <v>53</v>
      </c>
      <c r="D68" s="33">
        <f t="shared" si="4"/>
        <v>0</v>
      </c>
      <c r="E68" s="33">
        <f t="shared" si="5"/>
        <v>1000</v>
      </c>
      <c r="F68" s="33">
        <f t="shared" si="6"/>
        <v>11.590474858105759</v>
      </c>
      <c r="G68" s="33">
        <f t="shared" si="7"/>
        <v>988.40952514189428</v>
      </c>
      <c r="H68" s="33">
        <f t="shared" si="8"/>
        <v>6959.3446632734831</v>
      </c>
      <c r="I68" s="13"/>
      <c r="J68" s="22"/>
      <c r="K68" s="33">
        <f t="shared" si="0"/>
        <v>958.22653975775063</v>
      </c>
      <c r="L68" s="33">
        <f t="shared" si="9"/>
        <v>6707.5857783042738</v>
      </c>
      <c r="N68" s="33">
        <f t="shared" si="1"/>
        <v>969.81701461585635</v>
      </c>
    </row>
    <row r="69" spans="1:14" x14ac:dyDescent="0.25">
      <c r="A69" s="13"/>
      <c r="B69" s="31">
        <f t="shared" si="2"/>
        <v>45992</v>
      </c>
      <c r="C69" s="32">
        <f t="shared" si="3"/>
        <v>54</v>
      </c>
      <c r="D69" s="33">
        <f t="shared" si="4"/>
        <v>0</v>
      </c>
      <c r="E69" s="33">
        <f t="shared" si="5"/>
        <v>1000</v>
      </c>
      <c r="F69" s="33">
        <f t="shared" si="6"/>
        <v>10.149044300607164</v>
      </c>
      <c r="G69" s="33">
        <f t="shared" si="7"/>
        <v>989.85095569939278</v>
      </c>
      <c r="H69" s="33">
        <f t="shared" si="8"/>
        <v>5969.49370757409</v>
      </c>
      <c r="I69" s="13"/>
      <c r="J69" s="22"/>
      <c r="K69" s="33">
        <f t="shared" si="0"/>
        <v>958.22653975775063</v>
      </c>
      <c r="L69" s="33">
        <f t="shared" si="9"/>
        <v>5749.3592385465236</v>
      </c>
      <c r="N69" s="33">
        <f t="shared" si="1"/>
        <v>968.37558405835784</v>
      </c>
    </row>
    <row r="70" spans="1:14" x14ac:dyDescent="0.25">
      <c r="A70" s="13"/>
      <c r="B70" s="31">
        <f t="shared" si="2"/>
        <v>46023</v>
      </c>
      <c r="C70" s="32">
        <f t="shared" si="3"/>
        <v>55</v>
      </c>
      <c r="D70" s="33">
        <f t="shared" si="4"/>
        <v>0</v>
      </c>
      <c r="E70" s="33">
        <f t="shared" si="5"/>
        <v>1000</v>
      </c>
      <c r="F70" s="33">
        <f t="shared" si="6"/>
        <v>8.7055116568788815</v>
      </c>
      <c r="G70" s="33">
        <f t="shared" si="7"/>
        <v>991.29448834312109</v>
      </c>
      <c r="H70" s="33">
        <f t="shared" si="8"/>
        <v>4978.199219230969</v>
      </c>
      <c r="I70" s="13"/>
      <c r="J70" s="22"/>
      <c r="K70" s="33">
        <f t="shared" si="0"/>
        <v>958.22653975775063</v>
      </c>
      <c r="L70" s="33">
        <f t="shared" si="9"/>
        <v>4791.1326987887733</v>
      </c>
      <c r="N70" s="33">
        <f t="shared" si="1"/>
        <v>966.93205141462954</v>
      </c>
    </row>
    <row r="71" spans="1:14" x14ac:dyDescent="0.25">
      <c r="A71" s="13"/>
      <c r="B71" s="31">
        <f t="shared" si="2"/>
        <v>46054</v>
      </c>
      <c r="C71" s="32">
        <f t="shared" si="3"/>
        <v>56</v>
      </c>
      <c r="D71" s="33">
        <f t="shared" si="4"/>
        <v>0</v>
      </c>
      <c r="E71" s="33">
        <f t="shared" si="5"/>
        <v>1000</v>
      </c>
      <c r="F71" s="33">
        <f t="shared" si="6"/>
        <v>7.2598738613784972</v>
      </c>
      <c r="G71" s="33">
        <f t="shared" si="7"/>
        <v>992.74012613862146</v>
      </c>
      <c r="H71" s="33">
        <f t="shared" si="8"/>
        <v>3985.4590930923478</v>
      </c>
      <c r="I71" s="13"/>
      <c r="J71" s="22"/>
      <c r="K71" s="33">
        <f t="shared" si="0"/>
        <v>958.22653975775063</v>
      </c>
      <c r="L71" s="33">
        <f t="shared" si="9"/>
        <v>3832.9061590310225</v>
      </c>
      <c r="N71" s="33">
        <f t="shared" si="1"/>
        <v>965.48641361912917</v>
      </c>
    </row>
    <row r="72" spans="1:14" x14ac:dyDescent="0.25">
      <c r="A72" s="13"/>
      <c r="B72" s="31">
        <f t="shared" si="2"/>
        <v>46082</v>
      </c>
      <c r="C72" s="32">
        <f t="shared" si="3"/>
        <v>57</v>
      </c>
      <c r="D72" s="33">
        <f t="shared" si="4"/>
        <v>0</v>
      </c>
      <c r="E72" s="33">
        <f t="shared" si="5"/>
        <v>1000</v>
      </c>
      <c r="F72" s="33">
        <f t="shared" si="6"/>
        <v>5.8121278440930082</v>
      </c>
      <c r="G72" s="33">
        <f t="shared" si="7"/>
        <v>994.18787215590703</v>
      </c>
      <c r="H72" s="33">
        <f t="shared" si="8"/>
        <v>2991.2712209364408</v>
      </c>
      <c r="I72" s="13"/>
      <c r="J72" s="22"/>
      <c r="K72" s="33">
        <f t="shared" si="0"/>
        <v>958.22653975775063</v>
      </c>
      <c r="L72" s="33">
        <f t="shared" si="9"/>
        <v>2874.6796192732718</v>
      </c>
      <c r="N72" s="33">
        <f t="shared" si="1"/>
        <v>964.0386676018436</v>
      </c>
    </row>
    <row r="73" spans="1:14" x14ac:dyDescent="0.25">
      <c r="A73" s="13"/>
      <c r="B73" s="31">
        <f t="shared" si="2"/>
        <v>46113</v>
      </c>
      <c r="C73" s="32">
        <f t="shared" si="3"/>
        <v>58</v>
      </c>
      <c r="D73" s="33">
        <f t="shared" si="4"/>
        <v>0</v>
      </c>
      <c r="E73" s="33">
        <f t="shared" si="5"/>
        <v>1000</v>
      </c>
      <c r="F73" s="33">
        <f t="shared" si="6"/>
        <v>4.3622705305323102</v>
      </c>
      <c r="G73" s="33">
        <f t="shared" si="7"/>
        <v>995.63772946946767</v>
      </c>
      <c r="H73" s="33">
        <f t="shared" si="8"/>
        <v>1995.6334914669733</v>
      </c>
      <c r="I73" s="13"/>
      <c r="J73" s="22"/>
      <c r="K73" s="33">
        <f t="shared" si="0"/>
        <v>958.22653975775063</v>
      </c>
      <c r="L73" s="33">
        <f t="shared" si="9"/>
        <v>1916.453079515521</v>
      </c>
      <c r="N73" s="33">
        <f t="shared" si="1"/>
        <v>962.58881028828296</v>
      </c>
    </row>
    <row r="74" spans="1:14" x14ac:dyDescent="0.25">
      <c r="A74" s="13"/>
      <c r="B74" s="31">
        <f t="shared" si="2"/>
        <v>46143</v>
      </c>
      <c r="C74" s="32">
        <f t="shared" si="3"/>
        <v>59</v>
      </c>
      <c r="D74" s="33">
        <f t="shared" si="4"/>
        <v>0</v>
      </c>
      <c r="E74" s="33">
        <f t="shared" si="5"/>
        <v>1000</v>
      </c>
      <c r="F74" s="33">
        <f t="shared" si="6"/>
        <v>2.9102988417226694</v>
      </c>
      <c r="G74" s="33">
        <f t="shared" si="7"/>
        <v>997.08970115827731</v>
      </c>
      <c r="H74" s="33">
        <f t="shared" si="8"/>
        <v>998.54379030869597</v>
      </c>
      <c r="I74" s="13"/>
      <c r="J74" s="22"/>
      <c r="K74" s="33">
        <f t="shared" si="0"/>
        <v>958.22653975775063</v>
      </c>
      <c r="L74" s="33">
        <f t="shared" si="9"/>
        <v>958.22653975777041</v>
      </c>
      <c r="N74" s="33">
        <f t="shared" si="1"/>
        <v>961.13683859947332</v>
      </c>
    </row>
    <row r="75" spans="1:14" x14ac:dyDescent="0.25">
      <c r="A75" s="13"/>
      <c r="B75" s="31">
        <f t="shared" si="2"/>
        <v>46174</v>
      </c>
      <c r="C75" s="32">
        <f t="shared" si="3"/>
        <v>60</v>
      </c>
      <c r="D75" s="33">
        <f t="shared" si="4"/>
        <v>0</v>
      </c>
      <c r="E75" s="33">
        <f t="shared" si="5"/>
        <v>1000</v>
      </c>
      <c r="F75" s="33">
        <f t="shared" si="6"/>
        <v>1.4562096942001819</v>
      </c>
      <c r="G75" s="33">
        <f t="shared" si="7"/>
        <v>998.5437903057998</v>
      </c>
      <c r="H75" s="33">
        <f t="shared" si="8"/>
        <v>2.8961721909581684E-9</v>
      </c>
      <c r="I75" s="13"/>
      <c r="J75" s="22"/>
      <c r="K75" s="33">
        <f t="shared" si="0"/>
        <v>958.22653975775063</v>
      </c>
      <c r="L75" s="33">
        <f t="shared" si="9"/>
        <v>1.9781509763561189E-11</v>
      </c>
      <c r="N75" s="33">
        <f t="shared" si="1"/>
        <v>959.68274945195083</v>
      </c>
    </row>
    <row r="76" spans="1:14" x14ac:dyDescent="0.25">
      <c r="A76" s="13"/>
      <c r="B76" s="31" t="str">
        <f t="shared" si="2"/>
        <v/>
      </c>
      <c r="C76" s="32" t="str">
        <f t="shared" si="3"/>
        <v/>
      </c>
      <c r="D76" s="33" t="str">
        <f t="shared" si="4"/>
        <v/>
      </c>
      <c r="E76" s="33" t="str">
        <f t="shared" si="5"/>
        <v/>
      </c>
      <c r="F76" s="33" t="str">
        <f t="shared" si="6"/>
        <v/>
      </c>
      <c r="G76" s="33" t="str">
        <f t="shared" si="7"/>
        <v/>
      </c>
      <c r="H76" s="33" t="str">
        <f t="shared" si="8"/>
        <v/>
      </c>
      <c r="I76" s="13"/>
      <c r="J76" s="22"/>
      <c r="K76" s="13"/>
      <c r="L76" s="13"/>
    </row>
    <row r="77" spans="1:14" x14ac:dyDescent="0.25">
      <c r="A77" s="13"/>
      <c r="B77" s="31" t="str">
        <f t="shared" si="2"/>
        <v/>
      </c>
      <c r="C77" s="32" t="str">
        <f t="shared" si="3"/>
        <v/>
      </c>
      <c r="D77" s="33" t="str">
        <f t="shared" si="4"/>
        <v/>
      </c>
      <c r="E77" s="33" t="str">
        <f t="shared" si="5"/>
        <v/>
      </c>
      <c r="F77" s="33" t="str">
        <f t="shared" si="6"/>
        <v/>
      </c>
      <c r="G77" s="33" t="str">
        <f t="shared" si="7"/>
        <v/>
      </c>
      <c r="H77" s="33" t="str">
        <f t="shared" si="8"/>
        <v/>
      </c>
      <c r="I77" s="13"/>
      <c r="J77" s="13"/>
      <c r="K77" s="13"/>
      <c r="L77" s="13"/>
    </row>
    <row r="78" spans="1:14" x14ac:dyDescent="0.25">
      <c r="A78" s="13"/>
      <c r="B78" s="31" t="str">
        <f t="shared" si="2"/>
        <v/>
      </c>
      <c r="C78" s="32" t="str">
        <f t="shared" si="3"/>
        <v/>
      </c>
      <c r="D78" s="33" t="str">
        <f t="shared" si="4"/>
        <v/>
      </c>
      <c r="E78" s="33" t="str">
        <f t="shared" si="5"/>
        <v/>
      </c>
      <c r="F78" s="33" t="str">
        <f t="shared" si="6"/>
        <v/>
      </c>
      <c r="G78" s="33" t="str">
        <f t="shared" si="7"/>
        <v/>
      </c>
      <c r="H78" s="33" t="str">
        <f t="shared" si="8"/>
        <v/>
      </c>
      <c r="I78" s="13"/>
      <c r="J78" s="13"/>
      <c r="K78" s="13"/>
      <c r="L78" s="13"/>
    </row>
    <row r="79" spans="1:14" x14ac:dyDescent="0.25">
      <c r="A79" s="13"/>
      <c r="B79" s="31" t="str">
        <f t="shared" si="2"/>
        <v/>
      </c>
      <c r="C79" s="32" t="str">
        <f t="shared" si="3"/>
        <v/>
      </c>
      <c r="D79" s="33" t="str">
        <f t="shared" si="4"/>
        <v/>
      </c>
      <c r="E79" s="33" t="str">
        <f t="shared" si="5"/>
        <v/>
      </c>
      <c r="F79" s="33" t="str">
        <f t="shared" si="6"/>
        <v/>
      </c>
      <c r="G79" s="33" t="str">
        <f t="shared" si="7"/>
        <v/>
      </c>
      <c r="H79" s="33" t="str">
        <f t="shared" si="8"/>
        <v/>
      </c>
      <c r="I79" s="13"/>
      <c r="J79" s="13"/>
      <c r="K79" s="13"/>
      <c r="L79" s="13"/>
    </row>
    <row r="80" spans="1:14" x14ac:dyDescent="0.25">
      <c r="A80" s="13"/>
      <c r="B80" s="31" t="str">
        <f t="shared" si="2"/>
        <v/>
      </c>
      <c r="C80" s="32" t="str">
        <f t="shared" si="3"/>
        <v/>
      </c>
      <c r="D80" s="33" t="str">
        <f t="shared" si="4"/>
        <v/>
      </c>
      <c r="E80" s="33" t="str">
        <f t="shared" si="5"/>
        <v/>
      </c>
      <c r="F80" s="33" t="str">
        <f t="shared" si="6"/>
        <v/>
      </c>
      <c r="G80" s="33" t="str">
        <f t="shared" si="7"/>
        <v/>
      </c>
      <c r="H80" s="33" t="str">
        <f t="shared" si="8"/>
        <v/>
      </c>
      <c r="I80" s="13"/>
      <c r="J80" s="13"/>
      <c r="K80" s="13"/>
      <c r="L80" s="13"/>
    </row>
    <row r="81" spans="1:12" x14ac:dyDescent="0.25">
      <c r="A81" s="13"/>
      <c r="B81" s="31" t="str">
        <f t="shared" si="2"/>
        <v/>
      </c>
      <c r="C81" s="32" t="str">
        <f t="shared" si="3"/>
        <v/>
      </c>
      <c r="D81" s="33" t="str">
        <f t="shared" si="4"/>
        <v/>
      </c>
      <c r="E81" s="33" t="str">
        <f t="shared" si="5"/>
        <v/>
      </c>
      <c r="F81" s="33" t="str">
        <f t="shared" si="6"/>
        <v/>
      </c>
      <c r="G81" s="33" t="str">
        <f t="shared" si="7"/>
        <v/>
      </c>
      <c r="H81" s="33" t="str">
        <f t="shared" si="8"/>
        <v/>
      </c>
      <c r="I81" s="13"/>
      <c r="J81" s="13"/>
      <c r="K81" s="13"/>
      <c r="L81" s="13"/>
    </row>
    <row r="82" spans="1:12" x14ac:dyDescent="0.25">
      <c r="A82" s="13"/>
      <c r="B82" s="31" t="str">
        <f t="shared" si="2"/>
        <v/>
      </c>
      <c r="C82" s="32" t="str">
        <f t="shared" si="3"/>
        <v/>
      </c>
      <c r="D82" s="33" t="str">
        <f t="shared" si="4"/>
        <v/>
      </c>
      <c r="E82" s="33" t="str">
        <f t="shared" si="5"/>
        <v/>
      </c>
      <c r="F82" s="33" t="str">
        <f t="shared" si="6"/>
        <v/>
      </c>
      <c r="G82" s="33" t="str">
        <f t="shared" si="7"/>
        <v/>
      </c>
      <c r="H82" s="33" t="str">
        <f t="shared" si="8"/>
        <v/>
      </c>
      <c r="I82" s="13"/>
      <c r="J82" s="13"/>
      <c r="K82" s="13"/>
      <c r="L82" s="13"/>
    </row>
    <row r="83" spans="1:12" x14ac:dyDescent="0.25">
      <c r="A83" s="13"/>
      <c r="B83" s="31" t="str">
        <f t="shared" ref="B83:B121" si="10">IF(C83&lt;&gt;"",DATE(YEAR($C$10),MONTH($C$10)+(C83-1)*12/$C$11,DAY($C$10)),"")</f>
        <v/>
      </c>
      <c r="C83" s="32" t="str">
        <f t="shared" ref="C83:C121" si="11">IF(ISERROR(IF($C$5-C82&gt;0,C82+1,"")),"",IF($C$5-C82&gt;0,C82+1,""))</f>
        <v/>
      </c>
      <c r="D83" s="33" t="str">
        <f t="shared" ref="D83:D121" si="12">IF(C83&lt;&gt;"",$C$9,"")</f>
        <v/>
      </c>
      <c r="E83" s="33" t="str">
        <f t="shared" ref="E83:E121" si="13">IF(C83&lt;&gt;"",ABS($C$7),"")</f>
        <v/>
      </c>
      <c r="F83" s="33" t="str">
        <f t="shared" ref="F83:F121" si="14">IF(C83&lt;&gt;"",H82*$C$6/$C$11,"")</f>
        <v/>
      </c>
      <c r="G83" s="33" t="str">
        <f t="shared" ref="G83:G121" si="15">IF(C83&lt;&gt;"",E83-F83,"")</f>
        <v/>
      </c>
      <c r="H83" s="33" t="str">
        <f t="shared" ref="H83:H121" si="16">IF(C83&lt;&gt;"",H82-G83,"")</f>
        <v/>
      </c>
      <c r="I83" s="13"/>
      <c r="J83" s="13"/>
      <c r="K83" s="13"/>
      <c r="L83" s="13"/>
    </row>
    <row r="84" spans="1:12" x14ac:dyDescent="0.25">
      <c r="A84" s="13"/>
      <c r="B84" s="31" t="str">
        <f t="shared" si="10"/>
        <v/>
      </c>
      <c r="C84" s="32" t="str">
        <f t="shared" si="11"/>
        <v/>
      </c>
      <c r="D84" s="33" t="str">
        <f t="shared" si="12"/>
        <v/>
      </c>
      <c r="E84" s="33" t="str">
        <f t="shared" si="13"/>
        <v/>
      </c>
      <c r="F84" s="33" t="str">
        <f t="shared" si="14"/>
        <v/>
      </c>
      <c r="G84" s="33" t="str">
        <f t="shared" si="15"/>
        <v/>
      </c>
      <c r="H84" s="33" t="str">
        <f t="shared" si="16"/>
        <v/>
      </c>
      <c r="I84" s="13"/>
      <c r="J84" s="13"/>
      <c r="K84" s="13"/>
      <c r="L84" s="13"/>
    </row>
    <row r="85" spans="1:12" x14ac:dyDescent="0.25">
      <c r="A85" s="13"/>
      <c r="B85" s="31" t="str">
        <f t="shared" si="10"/>
        <v/>
      </c>
      <c r="C85" s="32" t="str">
        <f t="shared" si="11"/>
        <v/>
      </c>
      <c r="D85" s="33" t="str">
        <f t="shared" si="12"/>
        <v/>
      </c>
      <c r="E85" s="33" t="str">
        <f t="shared" si="13"/>
        <v/>
      </c>
      <c r="F85" s="33" t="str">
        <f t="shared" si="14"/>
        <v/>
      </c>
      <c r="G85" s="33" t="str">
        <f t="shared" si="15"/>
        <v/>
      </c>
      <c r="H85" s="33" t="str">
        <f t="shared" si="16"/>
        <v/>
      </c>
      <c r="I85" s="13"/>
      <c r="J85" s="13"/>
      <c r="K85" s="13"/>
      <c r="L85" s="13"/>
    </row>
    <row r="86" spans="1:12" x14ac:dyDescent="0.25">
      <c r="A86" s="13"/>
      <c r="B86" s="31" t="str">
        <f t="shared" si="10"/>
        <v/>
      </c>
      <c r="C86" s="32" t="str">
        <f t="shared" si="11"/>
        <v/>
      </c>
      <c r="D86" s="33" t="str">
        <f t="shared" si="12"/>
        <v/>
      </c>
      <c r="E86" s="33" t="str">
        <f t="shared" si="13"/>
        <v/>
      </c>
      <c r="F86" s="33" t="str">
        <f t="shared" si="14"/>
        <v/>
      </c>
      <c r="G86" s="33" t="str">
        <f t="shared" si="15"/>
        <v/>
      </c>
      <c r="H86" s="33" t="str">
        <f t="shared" si="16"/>
        <v/>
      </c>
      <c r="I86" s="13"/>
      <c r="J86" s="13"/>
      <c r="K86" s="13"/>
      <c r="L86" s="13"/>
    </row>
    <row r="87" spans="1:12" x14ac:dyDescent="0.25">
      <c r="A87" s="13"/>
      <c r="B87" s="31" t="str">
        <f t="shared" si="10"/>
        <v/>
      </c>
      <c r="C87" s="32" t="str">
        <f t="shared" si="11"/>
        <v/>
      </c>
      <c r="D87" s="33" t="str">
        <f t="shared" si="12"/>
        <v/>
      </c>
      <c r="E87" s="33" t="str">
        <f t="shared" si="13"/>
        <v/>
      </c>
      <c r="F87" s="33" t="str">
        <f t="shared" si="14"/>
        <v/>
      </c>
      <c r="G87" s="33" t="str">
        <f t="shared" si="15"/>
        <v/>
      </c>
      <c r="H87" s="33" t="str">
        <f t="shared" si="16"/>
        <v/>
      </c>
      <c r="I87" s="13"/>
      <c r="J87" s="13"/>
      <c r="K87" s="13"/>
      <c r="L87" s="13"/>
    </row>
    <row r="88" spans="1:12" x14ac:dyDescent="0.25">
      <c r="A88" s="13"/>
      <c r="B88" s="31" t="str">
        <f t="shared" si="10"/>
        <v/>
      </c>
      <c r="C88" s="32" t="str">
        <f t="shared" si="11"/>
        <v/>
      </c>
      <c r="D88" s="33" t="str">
        <f t="shared" si="12"/>
        <v/>
      </c>
      <c r="E88" s="33" t="str">
        <f t="shared" si="13"/>
        <v/>
      </c>
      <c r="F88" s="33" t="str">
        <f t="shared" si="14"/>
        <v/>
      </c>
      <c r="G88" s="33" t="str">
        <f t="shared" si="15"/>
        <v/>
      </c>
      <c r="H88" s="33" t="str">
        <f t="shared" si="16"/>
        <v/>
      </c>
      <c r="I88" s="13"/>
      <c r="J88" s="13"/>
      <c r="K88" s="13"/>
      <c r="L88" s="13"/>
    </row>
    <row r="89" spans="1:12" x14ac:dyDescent="0.25">
      <c r="A89" s="13"/>
      <c r="B89" s="31" t="str">
        <f t="shared" si="10"/>
        <v/>
      </c>
      <c r="C89" s="32" t="str">
        <f t="shared" si="11"/>
        <v/>
      </c>
      <c r="D89" s="33" t="str">
        <f t="shared" si="12"/>
        <v/>
      </c>
      <c r="E89" s="33" t="str">
        <f t="shared" si="13"/>
        <v/>
      </c>
      <c r="F89" s="33" t="str">
        <f t="shared" si="14"/>
        <v/>
      </c>
      <c r="G89" s="33" t="str">
        <f t="shared" si="15"/>
        <v/>
      </c>
      <c r="H89" s="33" t="str">
        <f t="shared" si="16"/>
        <v/>
      </c>
      <c r="I89" s="13"/>
      <c r="J89" s="13"/>
      <c r="K89" s="13"/>
      <c r="L89" s="13"/>
    </row>
    <row r="90" spans="1:12" x14ac:dyDescent="0.25">
      <c r="A90" s="13"/>
      <c r="B90" s="31" t="str">
        <f t="shared" si="10"/>
        <v/>
      </c>
      <c r="C90" s="32" t="str">
        <f t="shared" si="11"/>
        <v/>
      </c>
      <c r="D90" s="33" t="str">
        <f t="shared" si="12"/>
        <v/>
      </c>
      <c r="E90" s="33" t="str">
        <f t="shared" si="13"/>
        <v/>
      </c>
      <c r="F90" s="33" t="str">
        <f t="shared" si="14"/>
        <v/>
      </c>
      <c r="G90" s="33" t="str">
        <f t="shared" si="15"/>
        <v/>
      </c>
      <c r="H90" s="33" t="str">
        <f t="shared" si="16"/>
        <v/>
      </c>
      <c r="I90" s="13"/>
      <c r="J90" s="13"/>
      <c r="K90" s="13"/>
      <c r="L90" s="13"/>
    </row>
    <row r="91" spans="1:12" x14ac:dyDescent="0.25">
      <c r="A91" s="13"/>
      <c r="B91" s="31" t="str">
        <f t="shared" si="10"/>
        <v/>
      </c>
      <c r="C91" s="32" t="str">
        <f t="shared" si="11"/>
        <v/>
      </c>
      <c r="D91" s="33" t="str">
        <f t="shared" si="12"/>
        <v/>
      </c>
      <c r="E91" s="33" t="str">
        <f t="shared" si="13"/>
        <v/>
      </c>
      <c r="F91" s="33" t="str">
        <f t="shared" si="14"/>
        <v/>
      </c>
      <c r="G91" s="33" t="str">
        <f t="shared" si="15"/>
        <v/>
      </c>
      <c r="H91" s="33" t="str">
        <f t="shared" si="16"/>
        <v/>
      </c>
      <c r="I91" s="13"/>
      <c r="J91" s="13"/>
      <c r="K91" s="13"/>
      <c r="L91" s="13"/>
    </row>
    <row r="92" spans="1:12" x14ac:dyDescent="0.25">
      <c r="A92" s="13"/>
      <c r="B92" s="31" t="str">
        <f t="shared" si="10"/>
        <v/>
      </c>
      <c r="C92" s="32" t="str">
        <f t="shared" si="11"/>
        <v/>
      </c>
      <c r="D92" s="33" t="str">
        <f t="shared" si="12"/>
        <v/>
      </c>
      <c r="E92" s="33" t="str">
        <f t="shared" si="13"/>
        <v/>
      </c>
      <c r="F92" s="33" t="str">
        <f t="shared" si="14"/>
        <v/>
      </c>
      <c r="G92" s="33" t="str">
        <f t="shared" si="15"/>
        <v/>
      </c>
      <c r="H92" s="33" t="str">
        <f t="shared" si="16"/>
        <v/>
      </c>
      <c r="I92" s="13"/>
      <c r="J92" s="13"/>
      <c r="K92" s="13"/>
      <c r="L92" s="13"/>
    </row>
    <row r="93" spans="1:12" x14ac:dyDescent="0.25">
      <c r="A93" s="13"/>
      <c r="B93" s="31" t="str">
        <f t="shared" si="10"/>
        <v/>
      </c>
      <c r="C93" s="32" t="str">
        <f t="shared" si="11"/>
        <v/>
      </c>
      <c r="D93" s="33" t="str">
        <f t="shared" si="12"/>
        <v/>
      </c>
      <c r="E93" s="33" t="str">
        <f t="shared" si="13"/>
        <v/>
      </c>
      <c r="F93" s="33" t="str">
        <f t="shared" si="14"/>
        <v/>
      </c>
      <c r="G93" s="33" t="str">
        <f t="shared" si="15"/>
        <v/>
      </c>
      <c r="H93" s="33" t="str">
        <f t="shared" si="16"/>
        <v/>
      </c>
      <c r="I93" s="13"/>
      <c r="J93" s="13"/>
      <c r="K93" s="13"/>
      <c r="L93" s="13"/>
    </row>
    <row r="94" spans="1:12" x14ac:dyDescent="0.25">
      <c r="A94" s="13"/>
      <c r="B94" s="31" t="str">
        <f t="shared" si="10"/>
        <v/>
      </c>
      <c r="C94" s="32" t="str">
        <f t="shared" si="11"/>
        <v/>
      </c>
      <c r="D94" s="33" t="str">
        <f t="shared" si="12"/>
        <v/>
      </c>
      <c r="E94" s="33" t="str">
        <f t="shared" si="13"/>
        <v/>
      </c>
      <c r="F94" s="33" t="str">
        <f t="shared" si="14"/>
        <v/>
      </c>
      <c r="G94" s="33" t="str">
        <f t="shared" si="15"/>
        <v/>
      </c>
      <c r="H94" s="33" t="str">
        <f t="shared" si="16"/>
        <v/>
      </c>
      <c r="I94" s="13"/>
      <c r="J94" s="13"/>
      <c r="K94" s="13"/>
      <c r="L94" s="13"/>
    </row>
    <row r="95" spans="1:12" x14ac:dyDescent="0.25">
      <c r="A95" s="13"/>
      <c r="B95" s="31" t="str">
        <f t="shared" si="10"/>
        <v/>
      </c>
      <c r="C95" s="32" t="str">
        <f t="shared" si="11"/>
        <v/>
      </c>
      <c r="D95" s="33" t="str">
        <f t="shared" si="12"/>
        <v/>
      </c>
      <c r="E95" s="33" t="str">
        <f t="shared" si="13"/>
        <v/>
      </c>
      <c r="F95" s="33" t="str">
        <f t="shared" si="14"/>
        <v/>
      </c>
      <c r="G95" s="33" t="str">
        <f t="shared" si="15"/>
        <v/>
      </c>
      <c r="H95" s="33" t="str">
        <f t="shared" si="16"/>
        <v/>
      </c>
      <c r="I95" s="13"/>
      <c r="J95" s="13"/>
      <c r="K95" s="13"/>
      <c r="L95" s="13"/>
    </row>
    <row r="96" spans="1:12" x14ac:dyDescent="0.25">
      <c r="A96" s="13"/>
      <c r="B96" s="31" t="str">
        <f t="shared" si="10"/>
        <v/>
      </c>
      <c r="C96" s="32" t="str">
        <f t="shared" si="11"/>
        <v/>
      </c>
      <c r="D96" s="33" t="str">
        <f t="shared" si="12"/>
        <v/>
      </c>
      <c r="E96" s="33" t="str">
        <f t="shared" si="13"/>
        <v/>
      </c>
      <c r="F96" s="33" t="str">
        <f t="shared" si="14"/>
        <v/>
      </c>
      <c r="G96" s="33" t="str">
        <f t="shared" si="15"/>
        <v/>
      </c>
      <c r="H96" s="33" t="str">
        <f t="shared" si="16"/>
        <v/>
      </c>
      <c r="I96" s="13"/>
      <c r="J96" s="13"/>
      <c r="K96" s="13"/>
      <c r="L96" s="13"/>
    </row>
    <row r="97" spans="1:12" x14ac:dyDescent="0.25">
      <c r="A97" s="13"/>
      <c r="B97" s="31" t="str">
        <f t="shared" si="10"/>
        <v/>
      </c>
      <c r="C97" s="32" t="str">
        <f t="shared" si="11"/>
        <v/>
      </c>
      <c r="D97" s="33" t="str">
        <f t="shared" si="12"/>
        <v/>
      </c>
      <c r="E97" s="33" t="str">
        <f t="shared" si="13"/>
        <v/>
      </c>
      <c r="F97" s="33" t="str">
        <f t="shared" si="14"/>
        <v/>
      </c>
      <c r="G97" s="33" t="str">
        <f t="shared" si="15"/>
        <v/>
      </c>
      <c r="H97" s="33" t="str">
        <f t="shared" si="16"/>
        <v/>
      </c>
      <c r="I97" s="13"/>
      <c r="J97" s="13"/>
      <c r="K97" s="13"/>
      <c r="L97" s="13"/>
    </row>
    <row r="98" spans="1:12" x14ac:dyDescent="0.25">
      <c r="A98" s="13"/>
      <c r="B98" s="31" t="str">
        <f t="shared" si="10"/>
        <v/>
      </c>
      <c r="C98" s="32" t="str">
        <f t="shared" si="11"/>
        <v/>
      </c>
      <c r="D98" s="33" t="str">
        <f t="shared" si="12"/>
        <v/>
      </c>
      <c r="E98" s="33" t="str">
        <f t="shared" si="13"/>
        <v/>
      </c>
      <c r="F98" s="33" t="str">
        <f t="shared" si="14"/>
        <v/>
      </c>
      <c r="G98" s="33" t="str">
        <f t="shared" si="15"/>
        <v/>
      </c>
      <c r="H98" s="33" t="str">
        <f t="shared" si="16"/>
        <v/>
      </c>
      <c r="I98" s="13"/>
      <c r="J98" s="13"/>
      <c r="K98" s="13"/>
      <c r="L98" s="13"/>
    </row>
    <row r="99" spans="1:12" x14ac:dyDescent="0.25">
      <c r="A99" s="13"/>
      <c r="B99" s="31" t="str">
        <f t="shared" si="10"/>
        <v/>
      </c>
      <c r="C99" s="32" t="str">
        <f t="shared" si="11"/>
        <v/>
      </c>
      <c r="D99" s="33" t="str">
        <f t="shared" si="12"/>
        <v/>
      </c>
      <c r="E99" s="33" t="str">
        <f t="shared" si="13"/>
        <v/>
      </c>
      <c r="F99" s="33" t="str">
        <f t="shared" si="14"/>
        <v/>
      </c>
      <c r="G99" s="33" t="str">
        <f t="shared" si="15"/>
        <v/>
      </c>
      <c r="H99" s="33" t="str">
        <f t="shared" si="16"/>
        <v/>
      </c>
      <c r="I99" s="13"/>
      <c r="J99" s="13"/>
      <c r="K99" s="13"/>
      <c r="L99" s="13"/>
    </row>
    <row r="100" spans="1:12" x14ac:dyDescent="0.25">
      <c r="A100" s="13"/>
      <c r="B100" s="31" t="str">
        <f t="shared" si="10"/>
        <v/>
      </c>
      <c r="C100" s="32" t="str">
        <f t="shared" si="11"/>
        <v/>
      </c>
      <c r="D100" s="33" t="str">
        <f t="shared" si="12"/>
        <v/>
      </c>
      <c r="E100" s="33" t="str">
        <f t="shared" si="13"/>
        <v/>
      </c>
      <c r="F100" s="33" t="str">
        <f t="shared" si="14"/>
        <v/>
      </c>
      <c r="G100" s="33" t="str">
        <f t="shared" si="15"/>
        <v/>
      </c>
      <c r="H100" s="33" t="str">
        <f t="shared" si="16"/>
        <v/>
      </c>
      <c r="I100" s="13"/>
      <c r="J100" s="13"/>
      <c r="K100" s="13"/>
      <c r="L100" s="13"/>
    </row>
    <row r="101" spans="1:12" x14ac:dyDescent="0.25">
      <c r="A101" s="13"/>
      <c r="B101" s="31" t="str">
        <f t="shared" si="10"/>
        <v/>
      </c>
      <c r="C101" s="32" t="str">
        <f t="shared" si="11"/>
        <v/>
      </c>
      <c r="D101" s="33" t="str">
        <f t="shared" si="12"/>
        <v/>
      </c>
      <c r="E101" s="33" t="str">
        <f t="shared" si="13"/>
        <v/>
      </c>
      <c r="F101" s="33" t="str">
        <f t="shared" si="14"/>
        <v/>
      </c>
      <c r="G101" s="33" t="str">
        <f t="shared" si="15"/>
        <v/>
      </c>
      <c r="H101" s="33" t="str">
        <f t="shared" si="16"/>
        <v/>
      </c>
      <c r="I101" s="13"/>
      <c r="J101" s="13"/>
      <c r="K101" s="13"/>
      <c r="L101" s="13"/>
    </row>
    <row r="102" spans="1:12" x14ac:dyDescent="0.25">
      <c r="A102" s="13"/>
      <c r="B102" s="31" t="str">
        <f t="shared" si="10"/>
        <v/>
      </c>
      <c r="C102" s="32" t="str">
        <f t="shared" si="11"/>
        <v/>
      </c>
      <c r="D102" s="33" t="str">
        <f t="shared" si="12"/>
        <v/>
      </c>
      <c r="E102" s="33" t="str">
        <f t="shared" si="13"/>
        <v/>
      </c>
      <c r="F102" s="33" t="str">
        <f t="shared" si="14"/>
        <v/>
      </c>
      <c r="G102" s="33" t="str">
        <f t="shared" si="15"/>
        <v/>
      </c>
      <c r="H102" s="33" t="str">
        <f t="shared" si="16"/>
        <v/>
      </c>
      <c r="I102" s="13"/>
      <c r="J102" s="13"/>
      <c r="K102" s="13"/>
      <c r="L102" s="13"/>
    </row>
    <row r="103" spans="1:12" x14ac:dyDescent="0.25">
      <c r="A103" s="13"/>
      <c r="B103" s="31" t="str">
        <f t="shared" si="10"/>
        <v/>
      </c>
      <c r="C103" s="32" t="str">
        <f t="shared" si="11"/>
        <v/>
      </c>
      <c r="D103" s="33" t="str">
        <f t="shared" si="12"/>
        <v/>
      </c>
      <c r="E103" s="33" t="str">
        <f t="shared" si="13"/>
        <v/>
      </c>
      <c r="F103" s="33" t="str">
        <f t="shared" si="14"/>
        <v/>
      </c>
      <c r="G103" s="33" t="str">
        <f t="shared" si="15"/>
        <v/>
      </c>
      <c r="H103" s="33" t="str">
        <f t="shared" si="16"/>
        <v/>
      </c>
      <c r="I103" s="13"/>
      <c r="J103" s="13"/>
      <c r="K103" s="13"/>
      <c r="L103" s="13"/>
    </row>
    <row r="104" spans="1:12" x14ac:dyDescent="0.25">
      <c r="A104" s="13"/>
      <c r="B104" s="31" t="str">
        <f t="shared" si="10"/>
        <v/>
      </c>
      <c r="C104" s="32" t="str">
        <f t="shared" si="11"/>
        <v/>
      </c>
      <c r="D104" s="33" t="str">
        <f t="shared" si="12"/>
        <v/>
      </c>
      <c r="E104" s="33" t="str">
        <f t="shared" si="13"/>
        <v/>
      </c>
      <c r="F104" s="33" t="str">
        <f t="shared" si="14"/>
        <v/>
      </c>
      <c r="G104" s="33" t="str">
        <f t="shared" si="15"/>
        <v/>
      </c>
      <c r="H104" s="33" t="str">
        <f t="shared" si="16"/>
        <v/>
      </c>
      <c r="I104" s="13"/>
      <c r="J104" s="13"/>
      <c r="K104" s="13"/>
      <c r="L104" s="13"/>
    </row>
    <row r="105" spans="1:12" x14ac:dyDescent="0.25">
      <c r="A105" s="13"/>
      <c r="B105" s="31" t="str">
        <f t="shared" si="10"/>
        <v/>
      </c>
      <c r="C105" s="32" t="str">
        <f t="shared" si="11"/>
        <v/>
      </c>
      <c r="D105" s="33" t="str">
        <f t="shared" si="12"/>
        <v/>
      </c>
      <c r="E105" s="33" t="str">
        <f t="shared" si="13"/>
        <v/>
      </c>
      <c r="F105" s="33" t="str">
        <f t="shared" si="14"/>
        <v/>
      </c>
      <c r="G105" s="33" t="str">
        <f t="shared" si="15"/>
        <v/>
      </c>
      <c r="H105" s="33" t="str">
        <f t="shared" si="16"/>
        <v/>
      </c>
      <c r="I105" s="13"/>
      <c r="J105" s="13"/>
      <c r="K105" s="13"/>
      <c r="L105" s="13"/>
    </row>
    <row r="106" spans="1:12" x14ac:dyDescent="0.25">
      <c r="A106" s="13"/>
      <c r="B106" s="31" t="str">
        <f t="shared" si="10"/>
        <v/>
      </c>
      <c r="C106" s="32" t="str">
        <f t="shared" si="11"/>
        <v/>
      </c>
      <c r="D106" s="33" t="str">
        <f t="shared" si="12"/>
        <v/>
      </c>
      <c r="E106" s="33" t="str">
        <f t="shared" si="13"/>
        <v/>
      </c>
      <c r="F106" s="33" t="str">
        <f t="shared" si="14"/>
        <v/>
      </c>
      <c r="G106" s="33" t="str">
        <f t="shared" si="15"/>
        <v/>
      </c>
      <c r="H106" s="33" t="str">
        <f t="shared" si="16"/>
        <v/>
      </c>
      <c r="I106" s="13"/>
      <c r="J106" s="13"/>
      <c r="K106" s="13"/>
      <c r="L106" s="13"/>
    </row>
    <row r="107" spans="1:12" x14ac:dyDescent="0.25">
      <c r="A107" s="13"/>
      <c r="B107" s="31" t="str">
        <f t="shared" si="10"/>
        <v/>
      </c>
      <c r="C107" s="32" t="str">
        <f t="shared" si="11"/>
        <v/>
      </c>
      <c r="D107" s="33" t="str">
        <f t="shared" si="12"/>
        <v/>
      </c>
      <c r="E107" s="33" t="str">
        <f t="shared" si="13"/>
        <v/>
      </c>
      <c r="F107" s="33" t="str">
        <f t="shared" si="14"/>
        <v/>
      </c>
      <c r="G107" s="33" t="str">
        <f t="shared" si="15"/>
        <v/>
      </c>
      <c r="H107" s="33" t="str">
        <f t="shared" si="16"/>
        <v/>
      </c>
      <c r="I107" s="13"/>
      <c r="J107" s="13"/>
      <c r="K107" s="13"/>
      <c r="L107" s="13"/>
    </row>
    <row r="108" spans="1:12" x14ac:dyDescent="0.25">
      <c r="A108" s="13"/>
      <c r="B108" s="31" t="str">
        <f t="shared" si="10"/>
        <v/>
      </c>
      <c r="C108" s="32" t="str">
        <f t="shared" si="11"/>
        <v/>
      </c>
      <c r="D108" s="33" t="str">
        <f t="shared" si="12"/>
        <v/>
      </c>
      <c r="E108" s="33" t="str">
        <f t="shared" si="13"/>
        <v/>
      </c>
      <c r="F108" s="33" t="str">
        <f t="shared" si="14"/>
        <v/>
      </c>
      <c r="G108" s="33" t="str">
        <f t="shared" si="15"/>
        <v/>
      </c>
      <c r="H108" s="33" t="str">
        <f t="shared" si="16"/>
        <v/>
      </c>
      <c r="I108" s="13"/>
      <c r="J108" s="13"/>
      <c r="K108" s="13"/>
      <c r="L108" s="13"/>
    </row>
    <row r="109" spans="1:12" x14ac:dyDescent="0.25">
      <c r="A109" s="13"/>
      <c r="B109" s="31" t="str">
        <f t="shared" si="10"/>
        <v/>
      </c>
      <c r="C109" s="32" t="str">
        <f t="shared" si="11"/>
        <v/>
      </c>
      <c r="D109" s="33" t="str">
        <f t="shared" si="12"/>
        <v/>
      </c>
      <c r="E109" s="33" t="str">
        <f t="shared" si="13"/>
        <v/>
      </c>
      <c r="F109" s="33" t="str">
        <f t="shared" si="14"/>
        <v/>
      </c>
      <c r="G109" s="33" t="str">
        <f t="shared" si="15"/>
        <v/>
      </c>
      <c r="H109" s="33" t="str">
        <f t="shared" si="16"/>
        <v/>
      </c>
      <c r="I109" s="13"/>
      <c r="J109" s="13"/>
      <c r="K109" s="13"/>
      <c r="L109" s="13"/>
    </row>
    <row r="110" spans="1:12" x14ac:dyDescent="0.25">
      <c r="A110" s="13"/>
      <c r="B110" s="31" t="str">
        <f t="shared" si="10"/>
        <v/>
      </c>
      <c r="C110" s="32" t="str">
        <f t="shared" si="11"/>
        <v/>
      </c>
      <c r="D110" s="33" t="str">
        <f t="shared" si="12"/>
        <v/>
      </c>
      <c r="E110" s="33" t="str">
        <f t="shared" si="13"/>
        <v/>
      </c>
      <c r="F110" s="33" t="str">
        <f t="shared" si="14"/>
        <v/>
      </c>
      <c r="G110" s="33" t="str">
        <f t="shared" si="15"/>
        <v/>
      </c>
      <c r="H110" s="33" t="str">
        <f t="shared" si="16"/>
        <v/>
      </c>
      <c r="I110" s="13"/>
      <c r="J110" s="13"/>
      <c r="K110" s="13"/>
      <c r="L110" s="13"/>
    </row>
    <row r="111" spans="1:12" x14ac:dyDescent="0.25">
      <c r="A111" s="13"/>
      <c r="B111" s="31" t="str">
        <f t="shared" si="10"/>
        <v/>
      </c>
      <c r="C111" s="32" t="str">
        <f t="shared" si="11"/>
        <v/>
      </c>
      <c r="D111" s="33" t="str">
        <f t="shared" si="12"/>
        <v/>
      </c>
      <c r="E111" s="33" t="str">
        <f t="shared" si="13"/>
        <v/>
      </c>
      <c r="F111" s="33" t="str">
        <f t="shared" si="14"/>
        <v/>
      </c>
      <c r="G111" s="33" t="str">
        <f t="shared" si="15"/>
        <v/>
      </c>
      <c r="H111" s="33" t="str">
        <f t="shared" si="16"/>
        <v/>
      </c>
      <c r="I111" s="13"/>
      <c r="J111" s="13"/>
      <c r="K111" s="13"/>
      <c r="L111" s="13"/>
    </row>
    <row r="112" spans="1:12" x14ac:dyDescent="0.25">
      <c r="A112" s="13"/>
      <c r="B112" s="31" t="str">
        <f t="shared" si="10"/>
        <v/>
      </c>
      <c r="C112" s="32" t="str">
        <f t="shared" si="11"/>
        <v/>
      </c>
      <c r="D112" s="33" t="str">
        <f t="shared" si="12"/>
        <v/>
      </c>
      <c r="E112" s="33" t="str">
        <f t="shared" si="13"/>
        <v/>
      </c>
      <c r="F112" s="33" t="str">
        <f t="shared" si="14"/>
        <v/>
      </c>
      <c r="G112" s="33" t="str">
        <f t="shared" si="15"/>
        <v/>
      </c>
      <c r="H112" s="33" t="str">
        <f t="shared" si="16"/>
        <v/>
      </c>
      <c r="I112" s="13"/>
      <c r="J112" s="13"/>
      <c r="K112" s="13"/>
      <c r="L112" s="13"/>
    </row>
    <row r="113" spans="1:12" x14ac:dyDescent="0.25">
      <c r="A113" s="13"/>
      <c r="B113" s="31" t="str">
        <f t="shared" si="10"/>
        <v/>
      </c>
      <c r="C113" s="32" t="str">
        <f t="shared" si="11"/>
        <v/>
      </c>
      <c r="D113" s="33" t="str">
        <f t="shared" si="12"/>
        <v/>
      </c>
      <c r="E113" s="33" t="str">
        <f t="shared" si="13"/>
        <v/>
      </c>
      <c r="F113" s="33" t="str">
        <f t="shared" si="14"/>
        <v/>
      </c>
      <c r="G113" s="33" t="str">
        <f t="shared" si="15"/>
        <v/>
      </c>
      <c r="H113" s="33" t="str">
        <f t="shared" si="16"/>
        <v/>
      </c>
      <c r="I113" s="13"/>
      <c r="J113" s="13"/>
      <c r="K113" s="13"/>
      <c r="L113" s="13"/>
    </row>
    <row r="114" spans="1:12" x14ac:dyDescent="0.25">
      <c r="A114" s="13"/>
      <c r="B114" s="31" t="str">
        <f t="shared" si="10"/>
        <v/>
      </c>
      <c r="C114" s="32" t="str">
        <f t="shared" si="11"/>
        <v/>
      </c>
      <c r="D114" s="33" t="str">
        <f t="shared" si="12"/>
        <v/>
      </c>
      <c r="E114" s="33" t="str">
        <f t="shared" si="13"/>
        <v/>
      </c>
      <c r="F114" s="33" t="str">
        <f t="shared" si="14"/>
        <v/>
      </c>
      <c r="G114" s="33" t="str">
        <f t="shared" si="15"/>
        <v/>
      </c>
      <c r="H114" s="33" t="str">
        <f t="shared" si="16"/>
        <v/>
      </c>
      <c r="I114" s="13"/>
      <c r="J114" s="13"/>
      <c r="K114" s="13"/>
      <c r="L114" s="13"/>
    </row>
    <row r="115" spans="1:12" x14ac:dyDescent="0.25">
      <c r="A115" s="13"/>
      <c r="B115" s="31" t="str">
        <f t="shared" si="10"/>
        <v/>
      </c>
      <c r="C115" s="32" t="str">
        <f t="shared" si="11"/>
        <v/>
      </c>
      <c r="D115" s="33" t="str">
        <f t="shared" si="12"/>
        <v/>
      </c>
      <c r="E115" s="33" t="str">
        <f t="shared" si="13"/>
        <v/>
      </c>
      <c r="F115" s="33" t="str">
        <f t="shared" si="14"/>
        <v/>
      </c>
      <c r="G115" s="33" t="str">
        <f t="shared" si="15"/>
        <v/>
      </c>
      <c r="H115" s="33" t="str">
        <f t="shared" si="16"/>
        <v/>
      </c>
      <c r="I115" s="13"/>
      <c r="J115" s="13"/>
      <c r="K115" s="13"/>
      <c r="L115" s="13"/>
    </row>
    <row r="116" spans="1:12" x14ac:dyDescent="0.25">
      <c r="A116" s="13"/>
      <c r="B116" s="31" t="str">
        <f t="shared" si="10"/>
        <v/>
      </c>
      <c r="C116" s="32" t="str">
        <f t="shared" si="11"/>
        <v/>
      </c>
      <c r="D116" s="33" t="str">
        <f t="shared" si="12"/>
        <v/>
      </c>
      <c r="E116" s="33" t="str">
        <f t="shared" si="13"/>
        <v/>
      </c>
      <c r="F116" s="33" t="str">
        <f t="shared" si="14"/>
        <v/>
      </c>
      <c r="G116" s="33" t="str">
        <f t="shared" si="15"/>
        <v/>
      </c>
      <c r="H116" s="33" t="str">
        <f t="shared" si="16"/>
        <v/>
      </c>
      <c r="I116" s="13"/>
      <c r="J116" s="13"/>
      <c r="K116" s="13"/>
      <c r="L116" s="13"/>
    </row>
    <row r="117" spans="1:12" x14ac:dyDescent="0.25">
      <c r="A117" s="13"/>
      <c r="B117" s="31" t="str">
        <f t="shared" si="10"/>
        <v/>
      </c>
      <c r="C117" s="32" t="str">
        <f t="shared" si="11"/>
        <v/>
      </c>
      <c r="D117" s="33" t="str">
        <f t="shared" si="12"/>
        <v/>
      </c>
      <c r="E117" s="33" t="str">
        <f t="shared" si="13"/>
        <v/>
      </c>
      <c r="F117" s="33" t="str">
        <f t="shared" si="14"/>
        <v/>
      </c>
      <c r="G117" s="33" t="str">
        <f t="shared" si="15"/>
        <v/>
      </c>
      <c r="H117" s="33" t="str">
        <f t="shared" si="16"/>
        <v/>
      </c>
      <c r="I117" s="13"/>
      <c r="J117" s="13"/>
      <c r="K117" s="13"/>
      <c r="L117" s="13"/>
    </row>
    <row r="118" spans="1:12" x14ac:dyDescent="0.25">
      <c r="A118" s="13"/>
      <c r="B118" s="31" t="str">
        <f t="shared" si="10"/>
        <v/>
      </c>
      <c r="C118" s="32" t="str">
        <f t="shared" si="11"/>
        <v/>
      </c>
      <c r="D118" s="33" t="str">
        <f t="shared" si="12"/>
        <v/>
      </c>
      <c r="E118" s="33" t="str">
        <f t="shared" si="13"/>
        <v/>
      </c>
      <c r="F118" s="33" t="str">
        <f t="shared" si="14"/>
        <v/>
      </c>
      <c r="G118" s="33" t="str">
        <f t="shared" si="15"/>
        <v/>
      </c>
      <c r="H118" s="33" t="str">
        <f t="shared" si="16"/>
        <v/>
      </c>
      <c r="I118" s="13"/>
      <c r="J118" s="13"/>
      <c r="K118" s="13"/>
      <c r="L118" s="13"/>
    </row>
    <row r="119" spans="1:12" x14ac:dyDescent="0.25">
      <c r="A119" s="13"/>
      <c r="B119" s="31" t="str">
        <f t="shared" si="10"/>
        <v/>
      </c>
      <c r="C119" s="32" t="str">
        <f t="shared" si="11"/>
        <v/>
      </c>
      <c r="D119" s="33" t="str">
        <f t="shared" si="12"/>
        <v/>
      </c>
      <c r="E119" s="33" t="str">
        <f t="shared" si="13"/>
        <v/>
      </c>
      <c r="F119" s="33" t="str">
        <f t="shared" si="14"/>
        <v/>
      </c>
      <c r="G119" s="33" t="str">
        <f t="shared" si="15"/>
        <v/>
      </c>
      <c r="H119" s="33" t="str">
        <f t="shared" si="16"/>
        <v/>
      </c>
      <c r="I119" s="13"/>
      <c r="J119" s="13"/>
      <c r="K119" s="13"/>
      <c r="L119" s="13"/>
    </row>
    <row r="120" spans="1:12" x14ac:dyDescent="0.25">
      <c r="A120" s="13"/>
      <c r="B120" s="31" t="str">
        <f t="shared" si="10"/>
        <v/>
      </c>
      <c r="C120" s="32" t="str">
        <f t="shared" si="11"/>
        <v/>
      </c>
      <c r="D120" s="33" t="str">
        <f t="shared" si="12"/>
        <v/>
      </c>
      <c r="E120" s="33" t="str">
        <f t="shared" si="13"/>
        <v/>
      </c>
      <c r="F120" s="33" t="str">
        <f t="shared" si="14"/>
        <v/>
      </c>
      <c r="G120" s="33" t="str">
        <f t="shared" si="15"/>
        <v/>
      </c>
      <c r="H120" s="33" t="str">
        <f t="shared" si="16"/>
        <v/>
      </c>
      <c r="I120" s="13"/>
      <c r="J120" s="13"/>
      <c r="K120" s="13"/>
      <c r="L120" s="13"/>
    </row>
    <row r="121" spans="1:12" x14ac:dyDescent="0.25">
      <c r="A121" s="13"/>
      <c r="B121" s="31" t="str">
        <f t="shared" si="10"/>
        <v/>
      </c>
      <c r="C121" s="32" t="str">
        <f t="shared" si="11"/>
        <v/>
      </c>
      <c r="D121" s="33" t="str">
        <f t="shared" si="12"/>
        <v/>
      </c>
      <c r="E121" s="33" t="str">
        <f t="shared" si="13"/>
        <v/>
      </c>
      <c r="F121" s="33" t="str">
        <f t="shared" si="14"/>
        <v/>
      </c>
      <c r="G121" s="33" t="str">
        <f t="shared" si="15"/>
        <v/>
      </c>
      <c r="H121" s="33" t="str">
        <f t="shared" si="16"/>
        <v/>
      </c>
      <c r="I121" s="13"/>
      <c r="J121" s="13"/>
      <c r="K121" s="13"/>
      <c r="L121" s="13"/>
    </row>
    <row r="122" spans="1:12" x14ac:dyDescent="0.25">
      <c r="A122" s="13"/>
      <c r="B122" s="31" t="str">
        <f>IF(C122&lt;&gt;"",DATE(YEAR($C$10),MONTH($C$10)+(C122-1)*12/$C$11,DAY($C$10)),"")</f>
        <v/>
      </c>
      <c r="C122" s="32" t="str">
        <f>IF(ISERROR(IF($C$5-C121&gt;0,C121+1,"")),"",IF($C$5-C121&gt;0,C121+1,""))</f>
        <v/>
      </c>
      <c r="D122" s="33" t="str">
        <f>IF(C122&lt;&gt;"",$C$9,"")</f>
        <v/>
      </c>
      <c r="E122" s="33" t="str">
        <f>IF(C122&lt;&gt;"",ABS($C$7),"")</f>
        <v/>
      </c>
      <c r="F122" s="33" t="str">
        <f>IF(C122&lt;&gt;"",H121*$C$6/$C$11,"")</f>
        <v/>
      </c>
      <c r="G122" s="33" t="str">
        <f>IF(C122&lt;&gt;"",E122-F122,"")</f>
        <v/>
      </c>
      <c r="H122" s="33" t="str">
        <f>IF(C122&lt;&gt;"",H121-G122,"")</f>
        <v/>
      </c>
      <c r="I122" s="13"/>
      <c r="J122" s="13"/>
      <c r="K122" s="13"/>
      <c r="L122" s="13"/>
    </row>
    <row r="123" spans="1:12" x14ac:dyDescent="0.25">
      <c r="A123" s="13"/>
      <c r="B123" s="31" t="str">
        <f>IF(C123&lt;&gt;"",DATE(YEAR($C$10),MONTH($C$10)+(C123-1)*12/$C$11,DAY($C$10)),"")</f>
        <v/>
      </c>
      <c r="C123" s="32" t="str">
        <f>IF(ISERROR(IF($C$5-C122&gt;0,C122+1,"")),"",IF($C$5-C122&gt;0,C122+1,""))</f>
        <v/>
      </c>
      <c r="D123" s="33" t="str">
        <f>IF(C123&lt;&gt;"",$C$9,"")</f>
        <v/>
      </c>
      <c r="E123" s="33" t="str">
        <f>IF(C123&lt;&gt;"",ABS($C$7),"")</f>
        <v/>
      </c>
      <c r="F123" s="33" t="str">
        <f>IF(C123&lt;&gt;"",H122*$C$6/$C$11,"")</f>
        <v/>
      </c>
      <c r="G123" s="33" t="str">
        <f>IF(C123&lt;&gt;"",E123-F123,"")</f>
        <v/>
      </c>
      <c r="H123" s="33" t="str">
        <f>IF(C123&lt;&gt;"",H122-G123,"")</f>
        <v/>
      </c>
      <c r="I123" s="13"/>
      <c r="J123" s="13"/>
      <c r="K123" s="13"/>
      <c r="L123" s="13"/>
    </row>
    <row r="124" spans="1:12" x14ac:dyDescent="0.25">
      <c r="A124" s="13"/>
      <c r="B124" s="31" t="str">
        <f>IF(C124&lt;&gt;"",DATE(YEAR($C$10),MONTH($C$10)+(C124-1)*12/$C$11,DAY($C$10)),"")</f>
        <v/>
      </c>
      <c r="C124" s="32" t="str">
        <f>IF(ISERROR(IF($C$5-C123&gt;0,C123+1,"")),"",IF($C$5-C123&gt;0,C123+1,""))</f>
        <v/>
      </c>
      <c r="D124" s="33" t="str">
        <f>IF(C124&lt;&gt;"",$C$9,"")</f>
        <v/>
      </c>
      <c r="E124" s="33" t="str">
        <f>IF(C124&lt;&gt;"",ABS($C$7),"")</f>
        <v/>
      </c>
      <c r="F124" s="33" t="str">
        <f>IF(C124&lt;&gt;"",H123*$C$6/$C$11,"")</f>
        <v/>
      </c>
      <c r="G124" s="33" t="str">
        <f>IF(C124&lt;&gt;"",E124-F124,"")</f>
        <v/>
      </c>
      <c r="H124" s="33" t="str">
        <f>IF(C124&lt;&gt;"",H123-G124,"")</f>
        <v/>
      </c>
      <c r="I124" s="13"/>
      <c r="J124" s="13"/>
      <c r="K124" s="13"/>
      <c r="L124" s="13"/>
    </row>
    <row r="125" spans="1:12" x14ac:dyDescent="0.25">
      <c r="A125" s="13"/>
      <c r="B125" s="31" t="str">
        <f>IF(C125&lt;&gt;"",DATE(YEAR($C$10),MONTH($C$10)+(C125-1)*12/$C$11,DAY($C$10)),"")</f>
        <v/>
      </c>
      <c r="C125" s="32" t="str">
        <f>IF(ISERROR(IF($C$5-C124&gt;0,C124+1,"")),"",IF($C$5-C124&gt;0,C124+1,""))</f>
        <v/>
      </c>
      <c r="D125" s="33" t="str">
        <f>IF(C125&lt;&gt;"",$C$9,"")</f>
        <v/>
      </c>
      <c r="E125" s="33" t="str">
        <f>IF(C125&lt;&gt;"",ABS($C$7),"")</f>
        <v/>
      </c>
      <c r="F125" s="33" t="str">
        <f>IF(C125&lt;&gt;"",H124*$C$6/$C$11,"")</f>
        <v/>
      </c>
      <c r="G125" s="33" t="str">
        <f>IF(C125&lt;&gt;"",E125-F125,"")</f>
        <v/>
      </c>
      <c r="H125" s="33" t="str">
        <f>IF(C125&lt;&gt;"",H124-G125,"")</f>
        <v/>
      </c>
      <c r="I125" s="13"/>
      <c r="J125" s="13"/>
      <c r="K125" s="13"/>
      <c r="L125" s="13"/>
    </row>
    <row r="126" spans="1:12" x14ac:dyDescent="0.25">
      <c r="A126" s="13"/>
      <c r="B126" s="31" t="str">
        <f>IF(C126&lt;&gt;"",DATE(YEAR($C$10),MONTH($C$10)+(C126-1)*12/$C$11,DAY($C$10)),"")</f>
        <v/>
      </c>
      <c r="C126" s="32" t="str">
        <f>IF(ISERROR(IF($C$5-C125&gt;0,C125+1,"")),"",IF($C$5-C125&gt;0,C125+1,""))</f>
        <v/>
      </c>
      <c r="D126" s="33" t="str">
        <f>IF(C126&lt;&gt;"",$C$9,"")</f>
        <v/>
      </c>
      <c r="E126" s="33" t="str">
        <f>IF(C126&lt;&gt;"",ABS($C$7),"")</f>
        <v/>
      </c>
      <c r="F126" s="33" t="str">
        <f>IF(C126&lt;&gt;"",H125*$C$6/$C$11,"")</f>
        <v/>
      </c>
      <c r="G126" s="33" t="str">
        <f>IF(C126&lt;&gt;"",E126-F126,"")</f>
        <v/>
      </c>
      <c r="H126" s="33" t="str">
        <f>IF(C126&lt;&gt;"",H125-G126,"")</f>
        <v/>
      </c>
      <c r="I126" s="13"/>
      <c r="J126" s="13"/>
      <c r="K126" s="13"/>
      <c r="L126" s="13"/>
    </row>
    <row r="127" spans="1:12" x14ac:dyDescent="0.25">
      <c r="A127" s="13"/>
      <c r="B127" s="13"/>
      <c r="C127" s="17"/>
      <c r="D127" s="13"/>
      <c r="E127" s="13"/>
      <c r="F127" s="13"/>
      <c r="G127" s="13"/>
      <c r="H127" s="13"/>
      <c r="I127" s="13"/>
      <c r="J127" s="13"/>
      <c r="K127" s="13"/>
      <c r="L127" s="13"/>
    </row>
  </sheetData>
  <sheetProtection sheet="1" objects="1" scenarios="1"/>
  <mergeCells count="2">
    <mergeCell ref="B4:C4"/>
    <mergeCell ref="J6:L6"/>
  </mergeCells>
  <pageMargins left="0.25" right="0.25" top="0.75" bottom="0.75" header="0.3" footer="0.3"/>
  <pageSetup scale="56"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0D3B22A265F44BA61AD079B827F25" ma:contentTypeVersion="9" ma:contentTypeDescription="Create a new document." ma:contentTypeScope="" ma:versionID="ed40054cf02a29a7961cac3359b48a68">
  <xsd:schema xmlns:xsd="http://www.w3.org/2001/XMLSchema" xmlns:xs="http://www.w3.org/2001/XMLSchema" xmlns:p="http://schemas.microsoft.com/office/2006/metadata/properties" xmlns:ns1="http://schemas.microsoft.com/sharepoint/v3" xmlns:ns3="468ceab3-5d9c-404b-b45f-3d1b5dbf9920" targetNamespace="http://schemas.microsoft.com/office/2006/metadata/properties" ma:root="true" ma:fieldsID="0e7d9dbe6bb933e57c4c096f81739f2a" ns1:_="" ns3:_="">
    <xsd:import namespace="http://schemas.microsoft.com/sharepoint/v3"/>
    <xsd:import namespace="468ceab3-5d9c-404b-b45f-3d1b5dbf9920"/>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8ceab3-5d9c-404b-b45f-3d1b5dbf992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7BFBFA-15DA-4D13-AA7F-B907EA6A9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8ceab3-5d9c-404b-b45f-3d1b5dbf99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EE63F9-65FB-46BB-93DD-5D52C6AB2F66}">
  <ds:schemaRefs>
    <ds:schemaRef ds:uri="http://purl.org/dc/terms/"/>
    <ds:schemaRef ds:uri="http://www.w3.org/XML/1998/namespace"/>
    <ds:schemaRef ds:uri="http://schemas.microsoft.com/office/2006/metadata/properties"/>
    <ds:schemaRef ds:uri="468ceab3-5d9c-404b-b45f-3d1b5dbf9920"/>
    <ds:schemaRef ds:uri="http://schemas.microsoft.com/office/2006/documentManagement/types"/>
    <ds:schemaRef ds:uri="http://purl.org/dc/dcmitype/"/>
    <ds:schemaRef ds:uri="http://schemas.microsoft.com/sharepoint/v3"/>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046FD4FE-5958-42EB-AD28-0ACE123123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Definitions</vt:lpstr>
      <vt:lpstr>Lease decision tree</vt:lpstr>
      <vt:lpstr>Contracts-Leases Scope list</vt:lpstr>
      <vt:lpstr>Lease asset inventory-Lessee</vt:lpstr>
      <vt:lpstr>Lease asset inventory-Lessor</vt:lpstr>
      <vt:lpstr>PV-Amortization Template</vt:lpstr>
      <vt:lpstr>Example-Lessee asset inventory</vt:lpstr>
      <vt:lpstr>Example-Lessor asset inventory</vt:lpstr>
      <vt:lpstr>Example 1 - PV-Amort </vt:lpstr>
      <vt:lpstr>Example 2 - PV-Amort</vt:lpstr>
      <vt:lpstr>Example 3 - PV-Amort</vt:lpstr>
      <vt:lpstr>Example 1 - Lessee JV adj </vt:lpstr>
      <vt:lpstr>Example 2 - Lessee Conv JV</vt:lpstr>
      <vt:lpstr>Example 1 - Lessor JV adj</vt:lpstr>
      <vt:lpstr>Example 2 - JV Lessor Conv</vt:lpstr>
      <vt:lpstr>Definitions!Print_Area</vt:lpstr>
      <vt:lpstr>'Example 1 - PV-Amort '!Print_Area</vt:lpstr>
      <vt:lpstr>'Example 2 - PV-Amort'!Print_Area</vt:lpstr>
      <vt:lpstr>'Example 3 - PV-Amort'!Print_Area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Kemmerer, Vickie</dc:creator>
  <cp:lastModifiedBy>Erickson, Darla</cp:lastModifiedBy>
  <cp:lastPrinted>2021-09-29T18:49:58Z</cp:lastPrinted>
  <dcterms:created xsi:type="dcterms:W3CDTF">2020-02-05T18:16:30Z</dcterms:created>
  <dcterms:modified xsi:type="dcterms:W3CDTF">2021-09-29T18:55:44Z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0x01010032B0D3B22A265F44BA61AD079B827F25</vt:lpwstr>
  </property>
</Properties>
</file>